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defaultThemeVersion="124226"/>
  <mc:AlternateContent xmlns:mc="http://schemas.openxmlformats.org/markup-compatibility/2006">
    <mc:Choice Requires="x15">
      <x15ac:absPath xmlns:x15ac="http://schemas.microsoft.com/office/spreadsheetml/2010/11/ac" url="\\skarpichova\Public\Veřejné zakázky\VZ 2026\ZŠ Bratrství sociálky VŘ\ZŠ Bratrství sociálky_výkaz výměr\"/>
    </mc:Choice>
  </mc:AlternateContent>
  <xr:revisionPtr revIDLastSave="0" documentId="13_ncr:1_{C48ABCF6-DB95-44E4-83AE-7546A2F5F3DF}" xr6:coauthVersionLast="36" xr6:coauthVersionMax="36" xr10:uidLastSave="{00000000-0000-0000-0000-000000000000}"/>
  <bookViews>
    <workbookView xWindow="0" yWindow="120" windowWidth="22980" windowHeight="9030" xr2:uid="{00000000-000D-0000-FFFF-FFFF00000000}"/>
  </bookViews>
  <sheets>
    <sheet name="Rekapitulace" sheetId="3" r:id="rId1"/>
    <sheet name="Výkaz výměr" sheetId="2" r:id="rId2"/>
  </sheets>
  <definedNames>
    <definedName name="_xlnm.Print_Titles" localSheetId="1">'Výkaz výměr'!$1:$1</definedName>
    <definedName name="_xlnm.Print_Area" localSheetId="0">Rekapitulace!$A$1:$C$45</definedName>
    <definedName name="_xlnm.Print_Area" localSheetId="1">'Výkaz výměr'!$A$1:$G$489</definedName>
  </definedNames>
  <calcPr calcId="191029"/>
</workbook>
</file>

<file path=xl/calcChain.xml><?xml version="1.0" encoding="utf-8"?>
<calcChain xmlns="http://schemas.openxmlformats.org/spreadsheetml/2006/main">
  <c r="G154" i="2" l="1"/>
  <c r="G153" i="2"/>
  <c r="E154" i="2"/>
  <c r="E153" i="2"/>
  <c r="E36" i="2"/>
  <c r="G455" i="2"/>
  <c r="G454" i="2"/>
  <c r="G453" i="2"/>
  <c r="G452" i="2"/>
  <c r="G450" i="2"/>
  <c r="G448" i="2"/>
  <c r="G446" i="2"/>
  <c r="G444" i="2"/>
  <c r="G442" i="2"/>
  <c r="G440" i="2"/>
  <c r="G438" i="2"/>
  <c r="G436" i="2"/>
  <c r="G434" i="2"/>
  <c r="G433" i="2"/>
  <c r="G431" i="2"/>
  <c r="G429" i="2"/>
  <c r="G427" i="2"/>
  <c r="G411" i="2"/>
  <c r="G409" i="2"/>
  <c r="G407" i="2"/>
  <c r="G405" i="2"/>
  <c r="G403" i="2"/>
  <c r="E343" i="2"/>
  <c r="G336" i="2"/>
  <c r="G320" i="2"/>
  <c r="G318" i="2"/>
  <c r="G317" i="2"/>
  <c r="G310" i="2"/>
  <c r="G308" i="2"/>
  <c r="G307" i="2"/>
  <c r="G301" i="2"/>
  <c r="G299" i="2"/>
  <c r="G297" i="2"/>
  <c r="G295" i="2"/>
  <c r="G293" i="2"/>
  <c r="G292" i="2"/>
  <c r="G291" i="2"/>
  <c r="G290" i="2"/>
  <c r="G289" i="2"/>
  <c r="G287" i="2"/>
  <c r="G285" i="2"/>
  <c r="G281" i="2"/>
  <c r="G279" i="2"/>
  <c r="G275" i="2"/>
  <c r="G273" i="2"/>
  <c r="G271" i="2"/>
  <c r="G229" i="2"/>
  <c r="G196" i="2"/>
  <c r="G195" i="2"/>
  <c r="G191" i="2"/>
  <c r="G176" i="2"/>
  <c r="G174" i="2"/>
  <c r="G178" i="2"/>
  <c r="G164" i="2"/>
  <c r="G162" i="2"/>
  <c r="G151" i="2"/>
  <c r="G150" i="2"/>
  <c r="G149" i="2"/>
  <c r="F458" i="2" l="1"/>
  <c r="E156" i="2"/>
  <c r="G115" i="2"/>
  <c r="G114" i="2"/>
  <c r="G104" i="2"/>
  <c r="G100" i="2"/>
  <c r="G102" i="2"/>
  <c r="G98" i="2"/>
  <c r="G88" i="2"/>
  <c r="G87" i="2"/>
  <c r="G95" i="2"/>
  <c r="E91" i="2"/>
  <c r="G85" i="2"/>
  <c r="G41" i="2"/>
  <c r="G32" i="2"/>
  <c r="G31" i="2"/>
  <c r="G13" i="2"/>
  <c r="G6" i="2"/>
  <c r="G11" i="2"/>
  <c r="G10" i="2"/>
  <c r="E381" i="2"/>
  <c r="E380" i="2"/>
  <c r="G378" i="2"/>
  <c r="G366" i="2"/>
  <c r="G343" i="2"/>
  <c r="G341" i="2"/>
  <c r="G339" i="2"/>
  <c r="G334" i="2"/>
  <c r="G332" i="2"/>
  <c r="G330" i="2"/>
  <c r="G326" i="2"/>
  <c r="G324" i="2"/>
  <c r="G458" i="2" l="1"/>
  <c r="G459" i="2" l="1"/>
  <c r="B34" i="3" s="1"/>
  <c r="G249" i="2"/>
  <c r="G265" i="2"/>
  <c r="G263" i="2"/>
  <c r="G261" i="2"/>
  <c r="G259" i="2"/>
  <c r="G257" i="2"/>
  <c r="G253" i="2"/>
  <c r="G252" i="2"/>
  <c r="G251" i="2"/>
  <c r="G237" i="2"/>
  <c r="G245" i="2"/>
  <c r="G243" i="2"/>
  <c r="G241" i="2"/>
  <c r="G239" i="2"/>
  <c r="G233" i="2"/>
  <c r="G232" i="2"/>
  <c r="G231" i="2"/>
  <c r="G202" i="2"/>
  <c r="G170" i="2"/>
  <c r="G169" i="2"/>
  <c r="G168" i="2"/>
  <c r="G166" i="2"/>
  <c r="G131" i="2"/>
  <c r="G111" i="2" l="1"/>
  <c r="G68" i="2"/>
  <c r="G66" i="2"/>
  <c r="G65" i="2"/>
  <c r="G63" i="2"/>
  <c r="G62" i="2"/>
  <c r="G59" i="2"/>
  <c r="G58" i="2"/>
  <c r="G467" i="2"/>
  <c r="G464" i="2"/>
  <c r="G463" i="2"/>
  <c r="G381" i="2"/>
  <c r="G380" i="2"/>
  <c r="G377" i="2"/>
  <c r="G374" i="2"/>
  <c r="G371" i="2"/>
  <c r="G370" i="2"/>
  <c r="G369" i="2"/>
  <c r="G368" i="2"/>
  <c r="G364" i="2"/>
  <c r="G363" i="2"/>
  <c r="G362" i="2"/>
  <c r="G361" i="2"/>
  <c r="G353" i="2"/>
  <c r="G351" i="2"/>
  <c r="G225" i="2"/>
  <c r="G223" i="2"/>
  <c r="G221" i="2"/>
  <c r="G220" i="2"/>
  <c r="G219" i="2"/>
  <c r="G218" i="2"/>
  <c r="G216" i="2"/>
  <c r="G194" i="2"/>
  <c r="G207" i="2"/>
  <c r="G206" i="2"/>
  <c r="G205" i="2"/>
  <c r="G204" i="2"/>
  <c r="G199" i="2"/>
  <c r="G185" i="2"/>
  <c r="G182" i="2"/>
  <c r="G160" i="2"/>
  <c r="G158" i="2"/>
  <c r="G147" i="2"/>
  <c r="G146" i="2"/>
  <c r="G142" i="2"/>
  <c r="G141" i="2"/>
  <c r="G140" i="2"/>
  <c r="G139" i="2"/>
  <c r="G135" i="2"/>
  <c r="G130" i="2"/>
  <c r="G129" i="2"/>
  <c r="G128" i="2"/>
  <c r="G127" i="2"/>
  <c r="F346" i="2" l="1"/>
  <c r="G346" i="2" s="1"/>
  <c r="G347" i="2" s="1"/>
  <c r="F384" i="2"/>
  <c r="G384" i="2" s="1"/>
  <c r="G385" i="2" s="1"/>
  <c r="G69" i="2"/>
  <c r="B28" i="3" s="1"/>
  <c r="G468" i="2"/>
  <c r="F356" i="2"/>
  <c r="G356" i="2" s="1"/>
  <c r="G357" i="2" s="1"/>
  <c r="G156" i="2"/>
  <c r="F210" i="2" s="1"/>
  <c r="G210" i="2" s="1"/>
  <c r="G211" i="2" s="1"/>
  <c r="G117" i="2" l="1"/>
  <c r="G110" i="2"/>
  <c r="G107" i="2"/>
  <c r="G96" i="2"/>
  <c r="G94" i="2"/>
  <c r="G91" i="2"/>
  <c r="G84" i="2"/>
  <c r="G83" i="2"/>
  <c r="G82" i="2"/>
  <c r="G78" i="2"/>
  <c r="G77" i="2"/>
  <c r="G76" i="2"/>
  <c r="G75" i="2"/>
  <c r="G53" i="2"/>
  <c r="G51" i="2"/>
  <c r="G50" i="2"/>
  <c r="G48" i="2"/>
  <c r="G44" i="2"/>
  <c r="G38" i="2"/>
  <c r="G36" i="2"/>
  <c r="G34" i="2"/>
  <c r="G28" i="2"/>
  <c r="G27" i="2"/>
  <c r="G22" i="2"/>
  <c r="G20" i="2"/>
  <c r="G19" i="2"/>
  <c r="G17" i="2"/>
  <c r="G8" i="2"/>
  <c r="G5" i="2"/>
  <c r="G4" i="2"/>
  <c r="B35" i="3"/>
  <c r="B33" i="3"/>
  <c r="B32" i="3"/>
  <c r="B31" i="3"/>
  <c r="B30" i="3"/>
  <c r="F120" i="2" l="1"/>
  <c r="G120" i="2" s="1"/>
  <c r="G54" i="2"/>
  <c r="B27" i="3" s="1"/>
  <c r="G23" i="2"/>
  <c r="B26" i="3" s="1"/>
  <c r="B11" i="3"/>
  <c r="G121" i="2" l="1"/>
  <c r="B29" i="3" s="1"/>
  <c r="B9" i="3" s="1"/>
  <c r="B12" i="3"/>
  <c r="B10" i="3"/>
  <c r="G485" i="2"/>
  <c r="C13" i="3" l="1"/>
  <c r="F476" i="2" s="1"/>
  <c r="G476" i="2" s="1"/>
  <c r="F478" i="2" l="1"/>
  <c r="G478" i="2" s="1"/>
  <c r="F472" i="2"/>
  <c r="G472" i="2" s="1"/>
  <c r="F480" i="2"/>
  <c r="G480" i="2" s="1"/>
  <c r="F474" i="2"/>
  <c r="G474" i="2" s="1"/>
  <c r="F487" i="2"/>
  <c r="G487" i="2" s="1"/>
  <c r="G488" i="2" s="1"/>
  <c r="B37" i="3" s="1"/>
  <c r="C17" i="3" s="1"/>
  <c r="G481" i="2" l="1"/>
  <c r="B36" i="3" s="1"/>
  <c r="C16" i="3" s="1"/>
  <c r="C18" i="3" s="1"/>
  <c r="C20" i="3" s="1"/>
  <c r="B21" i="3" s="1"/>
  <c r="C21" i="3" s="1"/>
  <c r="C23" i="3" l="1"/>
</calcChain>
</file>

<file path=xl/sharedStrings.xml><?xml version="1.0" encoding="utf-8"?>
<sst xmlns="http://schemas.openxmlformats.org/spreadsheetml/2006/main" count="1915" uniqueCount="1023">
  <si>
    <t>Název</t>
  </si>
  <si>
    <t>Akce</t>
  </si>
  <si>
    <t>D.1.4.1 - Zdravotně technické instalace</t>
  </si>
  <si>
    <t>Investor</t>
  </si>
  <si>
    <t>Z. č.</t>
  </si>
  <si>
    <t>A. č.</t>
  </si>
  <si>
    <t/>
  </si>
  <si>
    <t>Vypracoval</t>
  </si>
  <si>
    <t>Pavel Matela</t>
  </si>
  <si>
    <t>Kontroloval</t>
  </si>
  <si>
    <t>Datum</t>
  </si>
  <si>
    <t>CÚ</t>
  </si>
  <si>
    <t>Poznámka</t>
  </si>
  <si>
    <t>Uvedené ceny jsou v Kč a nezahrnují DPH, pokud to není uvedeno.</t>
  </si>
  <si>
    <t>Mj</t>
  </si>
  <si>
    <t>Počet</t>
  </si>
  <si>
    <t>Cena</t>
  </si>
  <si>
    <t>Cena celkem</t>
  </si>
  <si>
    <t>Hmotnost</t>
  </si>
  <si>
    <t>Hmotnost celkem</t>
  </si>
  <si>
    <t>m2</t>
  </si>
  <si>
    <t>721 - Demontáže kanalizace</t>
  </si>
  <si>
    <t>m</t>
  </si>
  <si>
    <t>DEMONTÁŽ POTRUBÍ ODPADNÍHO Z PVC</t>
  </si>
  <si>
    <t>721171803</t>
  </si>
  <si>
    <t xml:space="preserve">do D 75 </t>
  </si>
  <si>
    <t>721171808</t>
  </si>
  <si>
    <t xml:space="preserve">přes 75 do D 114 </t>
  </si>
  <si>
    <t xml:space="preserve">DN 100 </t>
  </si>
  <si>
    <t>ks</t>
  </si>
  <si>
    <t xml:space="preserve">DEMONTÁŽ KANALIZAČNÍCH VPUSTÍ </t>
  </si>
  <si>
    <t>721210813</t>
  </si>
  <si>
    <t>PŘESUN VYBOURANÝCH HMOT - KANALIZACE</t>
  </si>
  <si>
    <t>V OBJEKTECH VÝŠKY</t>
  </si>
  <si>
    <t>t</t>
  </si>
  <si>
    <t xml:space="preserve"> ODVOZ SUTI A VYBOURANÝCH HMOT NA SKLÁDKU</t>
  </si>
  <si>
    <t>979081111</t>
  </si>
  <si>
    <t>do 1 km</t>
  </si>
  <si>
    <t>979081121</t>
  </si>
  <si>
    <t xml:space="preserve"> POPLATKY ZA SKLÁDKU</t>
  </si>
  <si>
    <t>979990144</t>
  </si>
  <si>
    <t xml:space="preserve">směsný odpad </t>
  </si>
  <si>
    <t>721 - Demontáže kanalizace - celkem</t>
  </si>
  <si>
    <t>722 - Demontáže vodovodu</t>
  </si>
  <si>
    <t>DEMONTÁŽ ROZVODŮ VODY Z PLASTŮ</t>
  </si>
  <si>
    <t>722170801</t>
  </si>
  <si>
    <t xml:space="preserve">do D 32 mm </t>
  </si>
  <si>
    <t>722170804</t>
  </si>
  <si>
    <t xml:space="preserve">přes 32 do D 63 mm </t>
  </si>
  <si>
    <t>DEMONTÁŽ ATYPICKÝCH OCELOVÝCH KONSTRUKCÍ</t>
  </si>
  <si>
    <t>767996804</t>
  </si>
  <si>
    <t xml:space="preserve">do 500 kg </t>
  </si>
  <si>
    <t>kg</t>
  </si>
  <si>
    <t>DEMONTÁŽ IZOLAČNÍCH TRUBIC</t>
  </si>
  <si>
    <t>722181812</t>
  </si>
  <si>
    <t>do D 50</t>
  </si>
  <si>
    <t>DEMONTÁŽ NÁSTĚNEK</t>
  </si>
  <si>
    <t>722130831</t>
  </si>
  <si>
    <t>G 1/2"</t>
  </si>
  <si>
    <t>DEMONTÁŽ ARMATUR ZÁVITOVÝCH</t>
  </si>
  <si>
    <t>S JEDNÍM ZÁVITEM</t>
  </si>
  <si>
    <t>722220851</t>
  </si>
  <si>
    <t>SE DVĚMA ZÁVITY</t>
  </si>
  <si>
    <t>722220862</t>
  </si>
  <si>
    <t>PŘESUN VYBOURANÝCH HMOT - VODOVODY</t>
  </si>
  <si>
    <t>722 - Demontáže vodovodu - celkem</t>
  </si>
  <si>
    <t xml:space="preserve">stojánkových </t>
  </si>
  <si>
    <t>DEMONTÁŽ DVÍŘEK S RÁMEM</t>
  </si>
  <si>
    <t>721 - Splašková kanalizace</t>
  </si>
  <si>
    <t>POTRUBÍ PLASTOVÉ KANALIZAČNÍ (PP) HT SYSTÉM</t>
  </si>
  <si>
    <t>S HRDLY OPATŘENÝMI TĚSNÍCÍMI KROUŽKY,</t>
  </si>
  <si>
    <t xml:space="preserve"> V SOULADU S ČSN EN 1451-1 PŘIPOJOVACÍ ( šedá )</t>
  </si>
  <si>
    <t>D 40 x 1,8</t>
  </si>
  <si>
    <t>D 50 x 1,8</t>
  </si>
  <si>
    <t xml:space="preserve">D 75 x 1,9 </t>
  </si>
  <si>
    <t>D 110 x 2,7</t>
  </si>
  <si>
    <t xml:space="preserve"> V SOULADU S ČSN EN 1451-1 ODPADNÍ ( šedá )</t>
  </si>
  <si>
    <t>721176113</t>
  </si>
  <si>
    <t>D 50x1.8</t>
  </si>
  <si>
    <t>721176114</t>
  </si>
  <si>
    <t>D 75 x 1,9</t>
  </si>
  <si>
    <t>721176115</t>
  </si>
  <si>
    <t>DN 110</t>
  </si>
  <si>
    <t xml:space="preserve"> ZKOUŠKA TĚSNOSTI KANALIZACE</t>
  </si>
  <si>
    <t>V OBJEKTECH PODLE ČSN 73 6760 VODOU</t>
  </si>
  <si>
    <t>721290111</t>
  </si>
  <si>
    <t>DO DN 125</t>
  </si>
  <si>
    <t>VYVEDENÍ A UPEVNĚNÍ ODPADNÍCH</t>
  </si>
  <si>
    <t>VÝPUSTEK</t>
  </si>
  <si>
    <t>721194104</t>
  </si>
  <si>
    <t>721194109</t>
  </si>
  <si>
    <t>D 110 x 2,3</t>
  </si>
  <si>
    <t>MONTÁŽ DVÍŘEK</t>
  </si>
  <si>
    <t>725989901</t>
  </si>
  <si>
    <t>970051160</t>
  </si>
  <si>
    <t xml:space="preserve">ZAVĚŠENÍ POTRUBÍ SPLAŠKOVÉ KANALIZACE VEDENÉ </t>
  </si>
  <si>
    <t>POD STROPEM DO STROPU</t>
  </si>
  <si>
    <t>NEZMĚŘ. STAVEBNÍ PRÁCE</t>
  </si>
  <si>
    <t>hod</t>
  </si>
  <si>
    <t>PŘESUN HMOT PRO KANALIZACI</t>
  </si>
  <si>
    <t>%</t>
  </si>
  <si>
    <t>721 - Splašková kanalizace - celkem</t>
  </si>
  <si>
    <t>PŘESUN HMOT PRO VNITŘNÍ VODOVOD</t>
  </si>
  <si>
    <t>722 - Vnitřní vodovod</t>
  </si>
  <si>
    <t>POTRUBÍ Z TRUBEK CELOPLASTOVÝCH PP-RCT TYP 4,</t>
  </si>
  <si>
    <t>ČSN EN ISO 15 874, TLAKOVÁ ŘADA S 4 (PN22) VČ. TVAROVEK</t>
  </si>
  <si>
    <t>SVAŘOVANÝCH POLYFUZNĚ VČ. ZEDNICKÝCH VÝPOMOCÍ</t>
  </si>
  <si>
    <t>D 20x2,3</t>
  </si>
  <si>
    <t>D 25x2,8</t>
  </si>
  <si>
    <t>D 32x3,6</t>
  </si>
  <si>
    <t xml:space="preserve">D 40x4,5 </t>
  </si>
  <si>
    <t>SVAŘOVANÝCH POLYFUZNĚ BEZ ZEDNICKÝCH VÝPOMOCÍ</t>
  </si>
  <si>
    <t>D 50x5,6</t>
  </si>
  <si>
    <t xml:space="preserve">POTRUBÍ PLASTOVÉ Z VÍCEVRSTVÝCH TRUBEK </t>
  </si>
  <si>
    <t>SVAŘOVANÝCH POLYFUZNĚ VČ. ZEDN. VÝPOMOCÍ</t>
  </si>
  <si>
    <t>D 20x2,8</t>
  </si>
  <si>
    <t>D 25x3,5</t>
  </si>
  <si>
    <t xml:space="preserve">D 32x4,4 </t>
  </si>
  <si>
    <t xml:space="preserve">D 40x5,5 </t>
  </si>
  <si>
    <t>SVAŘOVANÝCH POLYFUZNĚ BEZ ZEDN. VÝPOMOCÍ</t>
  </si>
  <si>
    <t>722178711</t>
  </si>
  <si>
    <t>722178714</t>
  </si>
  <si>
    <t>D 110</t>
  </si>
  <si>
    <t>1/2"</t>
  </si>
  <si>
    <t xml:space="preserve"> PROPLACH A DESINFEKCE POTRUBÍ</t>
  </si>
  <si>
    <t>722290234</t>
  </si>
  <si>
    <t>do DN 80</t>
  </si>
  <si>
    <t>VYVEDENÍ A UPEVNĚNÍ VÝPUSTEK</t>
  </si>
  <si>
    <t>722190401</t>
  </si>
  <si>
    <t>DN 15</t>
  </si>
  <si>
    <t>NÁSTĚNKY  PLASTOVÉ PPR PN 20</t>
  </si>
  <si>
    <t>722202213</t>
  </si>
  <si>
    <t>D 20 x G 1/2"</t>
  </si>
  <si>
    <t>MONTÁŽ VODOVODNÍCH ARMATUR</t>
  </si>
  <si>
    <t>G 1"</t>
  </si>
  <si>
    <t>MAX. PROVOZNÍ TEPLOTA 110°C</t>
  </si>
  <si>
    <t>722239103</t>
  </si>
  <si>
    <t>G 1</t>
  </si>
  <si>
    <t>ROHOVÝ VENTIL CHROMOVANÝ S FILTREM</t>
  </si>
  <si>
    <t>G 1/2" x 3/8"</t>
  </si>
  <si>
    <t>MONTÁŽ VENTILŮ</t>
  </si>
  <si>
    <t>725819402</t>
  </si>
  <si>
    <t xml:space="preserve">rohových bez připojovací trubičky G 1/2" </t>
  </si>
  <si>
    <t>vrtání a sekání nad rámec mont. položek</t>
  </si>
  <si>
    <t>nastavení ventilů, směšovacích armatur ....</t>
  </si>
  <si>
    <t>vypuštění vody do systému</t>
  </si>
  <si>
    <t>napuštění vody do systému</t>
  </si>
  <si>
    <t>722 - Vnitřní vodovod - celkem</t>
  </si>
  <si>
    <t>725 - Zařizovací předměty</t>
  </si>
  <si>
    <t>ZÁVĚSNÝ KLOZET KERAMICKÝ</t>
  </si>
  <si>
    <t>PŘÍSLUŠENSTVÍ</t>
  </si>
  <si>
    <t>instalační sada pro montáž závěsného klozetu</t>
  </si>
  <si>
    <t xml:space="preserve"> MONTÁŽ KLOZETOVÝCH MÍS</t>
  </si>
  <si>
    <t>725119306</t>
  </si>
  <si>
    <t>závěsných</t>
  </si>
  <si>
    <t xml:space="preserve"> MONTÁŽ PŘEDSTĚNOVÝCH SYSTÉMŮ</t>
  </si>
  <si>
    <t>MONTÁŽ KOUPELNOVÝCH DOPLŇKŮ</t>
  </si>
  <si>
    <t>725299101</t>
  </si>
  <si>
    <t xml:space="preserve">mýdelníků, držáků … </t>
  </si>
  <si>
    <t>U1 - Umývadlo</t>
  </si>
  <si>
    <t>MONTÁŽ UMYVADEL</t>
  </si>
  <si>
    <t>725219401</t>
  </si>
  <si>
    <t xml:space="preserve">na šrouby do zdi </t>
  </si>
  <si>
    <t>MONTÁŽ BATERIÍ UMÝVADLOVÝCH A DŘEZOVÝCH</t>
  </si>
  <si>
    <t>725829301</t>
  </si>
  <si>
    <t>STOJÁNKOVÁ BATERIE UMÝVADLOVÁ CHROMOVANÁ,</t>
  </si>
  <si>
    <t xml:space="preserve">S KERAMICKOU KARTUŠÍ, KOVOVOU OVLÁDACÍ PÁKOU, </t>
  </si>
  <si>
    <t>PŘESUN HMOT PRO ZAŘIZOVACÍ PŘEDMĚTY</t>
  </si>
  <si>
    <t>725 - Zařizovací předměty - celkem</t>
  </si>
  <si>
    <t>767 - Konstrukce zámečnícké</t>
  </si>
  <si>
    <t>ULOŽENÍ A DOPLŇKOVÉ KONSTRUKCE</t>
  </si>
  <si>
    <t>MONTÁŽ ULOŽENÍ A KONSTRUKCÍ</t>
  </si>
  <si>
    <t>PŘESUN HMOT PRO KOVOVÉ KONSTRUKCE</t>
  </si>
  <si>
    <t>767 - Konstrukce zámečnícké - celkem</t>
  </si>
  <si>
    <t>713 - Izolace tepelné</t>
  </si>
  <si>
    <t>bm</t>
  </si>
  <si>
    <t>TERMOIZOLAČNÍ TRUBICE Z PĚNOVÉHO PE tl. 6 mm</t>
  </si>
  <si>
    <t xml:space="preserve">20 mm </t>
  </si>
  <si>
    <t xml:space="preserve">25 mm </t>
  </si>
  <si>
    <t xml:space="preserve">32 mm </t>
  </si>
  <si>
    <t xml:space="preserve">40 mm </t>
  </si>
  <si>
    <t>TERMOIZOLAČNÍ TRUBICE Z PĚNOVÉHO PE tl. 13 mm</t>
  </si>
  <si>
    <t>TERMOIZOLAČNÍ TRUBICE Z PĚNOVÉHO PE</t>
  </si>
  <si>
    <t>LAMINOVANÉ AL FÓLIÍ tl. 9 mm</t>
  </si>
  <si>
    <t xml:space="preserve">50 mm </t>
  </si>
  <si>
    <t>TERMOIZOLAČNÍ TRUBICE Z PĚNOVÉ PE</t>
  </si>
  <si>
    <t>MONTÁŽ IZOLAČNÍCH SKRUŽÍ NA POTRUBÍ</t>
  </si>
  <si>
    <t>722182011</t>
  </si>
  <si>
    <t>do DN 25</t>
  </si>
  <si>
    <t>722182014</t>
  </si>
  <si>
    <t>do DN 40</t>
  </si>
  <si>
    <t>PŘESUN HMOT PRO IZOLACE TEPELNÉ</t>
  </si>
  <si>
    <t>713 - Izolace tepelné - celkem</t>
  </si>
  <si>
    <t>94 - Lešení</t>
  </si>
  <si>
    <t>LEŠENÍ LEHKÉ, POMOCNÉ
O VÝŠCE LEŠEŇOVÉ PODLAHY</t>
  </si>
  <si>
    <t>941955001</t>
  </si>
  <si>
    <t xml:space="preserve">do 1,2 m </t>
  </si>
  <si>
    <t>941955002</t>
  </si>
  <si>
    <t xml:space="preserve">přes 1,2 do 1,90 m </t>
  </si>
  <si>
    <t>PŘESUN HMOT LEŠENÍ</t>
  </si>
  <si>
    <t>998009101</t>
  </si>
  <si>
    <t>bez ohledu na výšku</t>
  </si>
  <si>
    <t>94 - Lešení - celkem</t>
  </si>
  <si>
    <t>VN - Vedlejší náklady</t>
  </si>
  <si>
    <t>kpl</t>
  </si>
  <si>
    <t>VN - Vedlejší náklady - celkem</t>
  </si>
  <si>
    <t>ON - Ostatní náklady</t>
  </si>
  <si>
    <t>REVIZE</t>
  </si>
  <si>
    <t>005231010</t>
  </si>
  <si>
    <t>DOKUMENTACE SKUTEČNÉHO PROVEDENÍ STAVBY</t>
  </si>
  <si>
    <t>005241010</t>
  </si>
  <si>
    <t>ON - Ostatní náklady - celkem</t>
  </si>
  <si>
    <t>Hodnota A</t>
  </si>
  <si>
    <t>Hodnota B</t>
  </si>
  <si>
    <t>Základní náklady</t>
  </si>
  <si>
    <t>Dodávka a montáž</t>
  </si>
  <si>
    <t>Lešení</t>
  </si>
  <si>
    <t>Demontáže</t>
  </si>
  <si>
    <t>Základní náklady celkem</t>
  </si>
  <si>
    <t>Vedlejší náklady</t>
  </si>
  <si>
    <t>Náklady celkem</t>
  </si>
  <si>
    <t>Základ a hodnota DPH 21%</t>
  </si>
  <si>
    <t>Náklady celkem s DPH</t>
  </si>
  <si>
    <t>Součty odstavců</t>
  </si>
  <si>
    <t>Hmotnost
[kg]</t>
  </si>
  <si>
    <t>Vedlejší a ostatní náklady</t>
  </si>
  <si>
    <t>REKAPITULACE NÁKLADŮ</t>
  </si>
  <si>
    <t>Ostatní náklady</t>
  </si>
  <si>
    <t>Vedlejší a ostatní náklady celkem</t>
  </si>
  <si>
    <t>Poz.č.</t>
  </si>
  <si>
    <t>Č.položky</t>
  </si>
  <si>
    <t>001</t>
  </si>
  <si>
    <t>002</t>
  </si>
  <si>
    <t>003</t>
  </si>
  <si>
    <t>004</t>
  </si>
  <si>
    <t>005</t>
  </si>
  <si>
    <t>006</t>
  </si>
  <si>
    <t>007</t>
  </si>
  <si>
    <t>008</t>
  </si>
  <si>
    <t>009</t>
  </si>
  <si>
    <t>010</t>
  </si>
  <si>
    <t>011</t>
  </si>
  <si>
    <t>012</t>
  </si>
  <si>
    <t>013</t>
  </si>
  <si>
    <t>014</t>
  </si>
  <si>
    <t>015</t>
  </si>
  <si>
    <t>016</t>
  </si>
  <si>
    <t>017</t>
  </si>
  <si>
    <t>018</t>
  </si>
  <si>
    <t>019</t>
  </si>
  <si>
    <t>020</t>
  </si>
  <si>
    <t>021</t>
  </si>
  <si>
    <t>022</t>
  </si>
  <si>
    <t>023</t>
  </si>
  <si>
    <t>024</t>
  </si>
  <si>
    <t>025</t>
  </si>
  <si>
    <t>026</t>
  </si>
  <si>
    <t>027</t>
  </si>
  <si>
    <t>028</t>
  </si>
  <si>
    <t>029</t>
  </si>
  <si>
    <t>030</t>
  </si>
  <si>
    <t>036</t>
  </si>
  <si>
    <t>037</t>
  </si>
  <si>
    <t>038</t>
  </si>
  <si>
    <t>039</t>
  </si>
  <si>
    <t>040</t>
  </si>
  <si>
    <t>041</t>
  </si>
  <si>
    <t>042</t>
  </si>
  <si>
    <t>043</t>
  </si>
  <si>
    <t>044</t>
  </si>
  <si>
    <t>045</t>
  </si>
  <si>
    <t>046</t>
  </si>
  <si>
    <t>047</t>
  </si>
  <si>
    <t>048</t>
  </si>
  <si>
    <t>049</t>
  </si>
  <si>
    <t>050</t>
  </si>
  <si>
    <t>051</t>
  </si>
  <si>
    <t>052</t>
  </si>
  <si>
    <t>053</t>
  </si>
  <si>
    <t>054</t>
  </si>
  <si>
    <t>055</t>
  </si>
  <si>
    <t>056</t>
  </si>
  <si>
    <t>057</t>
  </si>
  <si>
    <t>058</t>
  </si>
  <si>
    <t>059</t>
  </si>
  <si>
    <t>060</t>
  </si>
  <si>
    <t>061</t>
  </si>
  <si>
    <t>062</t>
  </si>
  <si>
    <t>063</t>
  </si>
  <si>
    <t>064</t>
  </si>
  <si>
    <t>065</t>
  </si>
  <si>
    <t>066</t>
  </si>
  <si>
    <t>067</t>
  </si>
  <si>
    <t>068</t>
  </si>
  <si>
    <t>069</t>
  </si>
  <si>
    <t>070</t>
  </si>
  <si>
    <t>071</t>
  </si>
  <si>
    <t>072</t>
  </si>
  <si>
    <t>073</t>
  </si>
  <si>
    <t>074</t>
  </si>
  <si>
    <t>075</t>
  </si>
  <si>
    <t>076</t>
  </si>
  <si>
    <t>077</t>
  </si>
  <si>
    <t>078</t>
  </si>
  <si>
    <t>079</t>
  </si>
  <si>
    <t>080</t>
  </si>
  <si>
    <t>081</t>
  </si>
  <si>
    <t>082</t>
  </si>
  <si>
    <t>083</t>
  </si>
  <si>
    <t>084</t>
  </si>
  <si>
    <t>087</t>
  </si>
  <si>
    <t>088</t>
  </si>
  <si>
    <t>089</t>
  </si>
  <si>
    <t>090</t>
  </si>
  <si>
    <t>091</t>
  </si>
  <si>
    <t>092</t>
  </si>
  <si>
    <t>093</t>
  </si>
  <si>
    <t>094</t>
  </si>
  <si>
    <t>095</t>
  </si>
  <si>
    <t>096</t>
  </si>
  <si>
    <t>097</t>
  </si>
  <si>
    <t>098</t>
  </si>
  <si>
    <t>099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</si>
  <si>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</si>
  <si>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</si>
  <si>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</si>
  <si>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</si>
  <si>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</si>
  <si>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</si>
  <si>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</si>
  <si>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</si>
  <si>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</si>
  <si>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</si>
  <si>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</si>
  <si>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</si>
  <si>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</si>
  <si>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</si>
  <si>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</si>
  <si>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</si>
  <si>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</si>
  <si>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</si>
  <si>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</si>
  <si>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</si>
  <si>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</si>
  <si>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</si>
  <si>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</si>
  <si>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</si>
  <si>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</si>
  <si>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127</t>
  </si>
  <si>
    <t>128</t>
  </si>
  <si>
    <t>129</t>
  </si>
  <si>
    <t>130</t>
  </si>
  <si>
    <t>132</t>
  </si>
  <si>
    <t>133</t>
  </si>
  <si>
    <t>140</t>
  </si>
  <si>
    <t>141</t>
  </si>
  <si>
    <t>142</t>
  </si>
  <si>
    <t>143</t>
  </si>
  <si>
    <t>144</t>
  </si>
  <si>
    <t>145</t>
  </si>
  <si>
    <t>146</t>
  </si>
  <si>
    <t>147</t>
  </si>
  <si>
    <t>148</t>
  </si>
  <si>
    <t>149</t>
  </si>
  <si>
    <t>150</t>
  </si>
  <si>
    <t>151</t>
  </si>
  <si>
    <t>152</t>
  </si>
  <si>
    <t>153</t>
  </si>
  <si>
    <t>155</t>
  </si>
  <si>
    <t>156</t>
  </si>
  <si>
    <t>157</t>
  </si>
  <si>
    <t>158</t>
  </si>
  <si>
    <t>159</t>
  </si>
  <si>
    <t>160</t>
  </si>
  <si>
    <t>162</t>
  </si>
  <si>
    <t>163</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</si>
  <si>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</si>
  <si>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</si>
  <si>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</si>
  <si>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</si>
  <si>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</si>
  <si>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</si>
  <si>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</si>
  <si>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</si>
  <si>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</si>
  <si>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</si>
  <si>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</si>
  <si>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</si>
  <si>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</si>
  <si>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</si>
  <si>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</si>
  <si>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</si>
  <si>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</si>
  <si>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</si>
  <si>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</si>
  <si>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</si>
  <si>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</si>
  <si>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</si>
  <si>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</si>
  <si>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</si>
  <si>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</si>
  <si>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</si>
  <si>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</si>
  <si>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</si>
  <si>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</si>
  <si>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</si>
  <si>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</si>
  <si>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</si>
  <si>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</si>
  <si>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</si>
  <si>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</si>
  <si>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</si>
  <si>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</si>
  <si>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</si>
  <si>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</si>
  <si>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</si>
  <si>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</si>
  <si>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</si>
  <si>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</si>
  <si>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</si>
  <si>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</si>
  <si>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</si>
  <si>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</si>
  <si>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</si>
  <si>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</si>
  <si>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</si>
  <si>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</si>
  <si>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</si>
  <si>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</si>
  <si>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</si>
  <si>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</si>
  <si>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</si>
  <si>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</si>
  <si>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</si>
  <si>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</si>
  <si>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</si>
  <si>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</si>
  <si>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</si>
  <si>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</si>
  <si>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</si>
  <si>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</si>
  <si>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</si>
  <si>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</si>
  <si>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</si>
  <si>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</si>
  <si>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</si>
  <si>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</si>
  <si>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</si>
  <si>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</si>
  <si>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</si>
  <si>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</si>
  <si>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</si>
  <si>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</si>
  <si>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</si>
  <si>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</si>
  <si>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</si>
  <si>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</si>
  <si>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</si>
  <si>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</si>
  <si>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</si>
  <si>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</si>
  <si>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</si>
  <si>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</si>
  <si>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</si>
  <si>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</si>
  <si>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</si>
  <si>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</si>
  <si>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</si>
  <si>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</si>
  <si>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</si>
  <si>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</si>
  <si>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</si>
  <si>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</si>
  <si>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</si>
  <si>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</si>
  <si>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</si>
  <si>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</si>
  <si>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</si>
  <si>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</si>
  <si>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</si>
  <si>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</si>
  <si>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</si>
  <si>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</si>
  <si>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</si>
  <si>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</si>
  <si>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</si>
  <si>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</si>
  <si>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</si>
  <si>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</si>
  <si>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</si>
  <si>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</si>
  <si>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</si>
  <si>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</si>
  <si>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</si>
  <si>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</si>
  <si>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</si>
  <si>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</si>
  <si>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</si>
  <si>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</si>
  <si>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</si>
  <si>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</si>
  <si>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</si>
  <si>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</si>
  <si>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</si>
  <si>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</si>
  <si>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</si>
  <si>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</si>
  <si>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</si>
  <si>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</si>
  <si>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</si>
  <si>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300</t>
  </si>
  <si>
    <t>301</t>
  </si>
  <si>
    <t>302</t>
  </si>
  <si>
    <t>303</t>
  </si>
  <si>
    <t>304</t>
  </si>
  <si>
    <t>305</t>
  </si>
  <si>
    <t>306</t>
  </si>
  <si>
    <t>307</t>
  </si>
  <si>
    <t>308</t>
  </si>
  <si>
    <t>309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</si>
  <si>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</si>
  <si>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</si>
  <si>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</si>
  <si>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</si>
  <si>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</si>
  <si>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</si>
  <si>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</si>
  <si>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</si>
  <si>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</si>
  <si>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</si>
  <si>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</si>
  <si>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</si>
  <si>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</si>
  <si>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</si>
  <si>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</si>
  <si>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</si>
  <si>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</si>
  <si>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</si>
  <si>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</si>
  <si>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</si>
  <si>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</si>
  <si>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</si>
  <si>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</si>
  <si>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</si>
  <si>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</si>
  <si>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</si>
  <si>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336</t>
  </si>
  <si>
    <t>337</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</si>
  <si>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</si>
  <si>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</si>
  <si>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</si>
  <si>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</si>
  <si>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</si>
  <si>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</si>
  <si>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</si>
  <si>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</si>
  <si>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</si>
  <si>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</si>
  <si>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</si>
  <si>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</si>
  <si>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</si>
  <si>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</si>
  <si>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</si>
  <si>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</si>
  <si>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</si>
  <si>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</si>
  <si>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</si>
  <si>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</si>
  <si>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</si>
  <si>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</si>
  <si>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</si>
  <si>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</si>
  <si>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362</t>
  </si>
  <si>
    <t>363</t>
  </si>
  <si>
    <t>364</t>
  </si>
  <si>
    <t>365</t>
  </si>
  <si>
    <t>366</t>
  </si>
  <si>
    <t>367</t>
  </si>
  <si>
    <t>368</t>
  </si>
  <si>
    <t>369</t>
  </si>
  <si>
    <t>370</t>
  </si>
  <si>
    <t>371</t>
  </si>
  <si>
    <t>372</t>
  </si>
  <si>
    <t>373</t>
  </si>
  <si>
    <t>374</t>
  </si>
  <si>
    <t>375</t>
  </si>
  <si>
    <t>376</t>
  </si>
  <si>
    <t>377</t>
  </si>
  <si>
    <t>378</t>
  </si>
  <si>
    <t>379</t>
  </si>
  <si>
    <t>380</t>
  </si>
  <si>
    <t>381</t>
  </si>
  <si>
    <t>382</t>
  </si>
  <si>
    <t>383</t>
  </si>
  <si>
    <t>384</t>
  </si>
  <si>
    <t>385</t>
  </si>
  <si>
    <t>386</t>
  </si>
  <si>
    <t>387</t>
  </si>
  <si>
    <t>388</t>
  </si>
  <si>
    <t>389</t>
  </si>
  <si>
    <t>390</t>
  </si>
  <si>
    <t>391</t>
  </si>
  <si>
    <t>392</t>
  </si>
  <si>
    <t>393</t>
  </si>
  <si>
    <t>394</t>
  </si>
  <si>
    <t>395</t>
  </si>
  <si>
    <t>396</t>
  </si>
  <si>
    <t>397</t>
  </si>
  <si>
    <t>398</t>
  </si>
  <si>
    <t>399</t>
  </si>
  <si>
    <t>400</t>
  </si>
  <si>
    <t>401</t>
  </si>
  <si>
    <t>402</t>
  </si>
  <si>
    <t>403</t>
  </si>
  <si>
    <t>404</t>
  </si>
  <si>
    <t>405</t>
  </si>
  <si>
    <t>406</t>
  </si>
  <si>
    <t>407</t>
  </si>
  <si>
    <t>408</t>
  </si>
  <si>
    <t>409</t>
  </si>
  <si>
    <t>410</t>
  </si>
  <si>
    <t>411</t>
  </si>
  <si>
    <t>412</t>
  </si>
  <si>
    <t>413</t>
  </si>
  <si>
    <t>414</t>
  </si>
  <si>
    <t>415</t>
  </si>
  <si>
    <t>416</t>
  </si>
  <si>
    <t>náklady spojené s provedením všech technickými normami předepsaných zkoušek a reviz</t>
  </si>
  <si>
    <t>z pozinkovaných profilů,  ostatní</t>
  </si>
  <si>
    <t>z pozinkovaných profilů</t>
  </si>
  <si>
    <t xml:space="preserve">Profese </t>
  </si>
  <si>
    <t>Město Bystřice pod Hostýnem, Masarykovo nám. 137, 768 61 BpH</t>
  </si>
  <si>
    <t>příplatek za každý další 1 km ( za dlaších 10 km)</t>
  </si>
  <si>
    <t>do G 3/4 ( rohové ventily)</t>
  </si>
  <si>
    <t>Bourání</t>
  </si>
  <si>
    <t>801-3 - Bourání</t>
  </si>
  <si>
    <t>VNITROSTAVENIŠTNÍ DOPRAVA SUTI</t>
  </si>
  <si>
    <t>979082111</t>
  </si>
  <si>
    <t xml:space="preserve">do 10 m </t>
  </si>
  <si>
    <t>979082121</t>
  </si>
  <si>
    <t>příplatek za každý další 5 m ( za 30 m )</t>
  </si>
  <si>
    <t>801-3 - Bourání - celkem</t>
  </si>
  <si>
    <t>JÁDROVÉ VRTÁNÍ DO ŽEL. BETONU</t>
  </si>
  <si>
    <t>721176102</t>
  </si>
  <si>
    <t>721176103</t>
  </si>
  <si>
    <t>721176104</t>
  </si>
  <si>
    <t>721176105</t>
  </si>
  <si>
    <t>721170965</t>
  </si>
  <si>
    <t xml:space="preserve">D 50x5,6 </t>
  </si>
  <si>
    <t>PP-RTC+Č TYP 4, ČSN EN ISO 15874, TLAKOVÁ ŘADA  S3,2</t>
  </si>
  <si>
    <t>do zdiva nebo SDK</t>
  </si>
  <si>
    <t>NAPOJENÍ NA STÁV. VODOVODNÍ POTRUBÍ PLASTOVÉ</t>
  </si>
  <si>
    <t>DN 32 - vč. zapravení</t>
  </si>
  <si>
    <t>DN 40 - vč. zapravení</t>
  </si>
  <si>
    <t>722170926</t>
  </si>
  <si>
    <t>722170927</t>
  </si>
  <si>
    <t xml:space="preserve">VNITŘNÍ/VNITŘNÍ ZÁVIT, NIKLOVANÁ MOSAZ OT58, </t>
  </si>
  <si>
    <t xml:space="preserve">ZV - ZPĚTNÝ VENTIL CELOMOSAZNÝ </t>
  </si>
  <si>
    <t>SE TŘEMI ZÁVITY</t>
  </si>
  <si>
    <t>montážní prvek pro závěsný klozet, ovládání zepředu, pro zabudování pro zabudování mokrým procesem do zděné předstěnové instalace, včetně odpadního kolena, splachovacího kolena, integrovaného rohového ventilu, výška 108 cm, hloubka 12 cm, šířka 42 cm, souprava pro tlumení hluku, výplňový díl</t>
  </si>
  <si>
    <t>klozetové sedátko, tvrdé, materiál: Duroplast, upevnění seshora, barva bílá, materiál závěsu nerezová ocel</t>
  </si>
  <si>
    <t>klozet keramický závěsný s hlubokým splachováním, 6 l, délka 54x35 cm, barva bílá, částečně uzavřený tvar, Rimfree</t>
  </si>
  <si>
    <t>725119401</t>
  </si>
  <si>
    <t>pro zazdění</t>
  </si>
  <si>
    <t>K1 - Závěsný klozet</t>
  </si>
  <si>
    <t>odpadní ventil s volným odtokem a krytem ventilu, G 1 1/4, barva pochromovaná, povrch lesklý, délka 8 cm</t>
  </si>
  <si>
    <t>PEVNÝ VÝVOD PERLÁTOR, PROVEDENÍ BEZ ODTOKOVÉ SESTAVY</t>
  </si>
  <si>
    <t>s flexibilními hadicemi G 3/8, Průtok baterie je 5 litrů/miN, výška baterie je 16,2 cm, ramínko je ve výšce 10,4 cm</t>
  </si>
  <si>
    <t>BS - Bidetová sprška</t>
  </si>
  <si>
    <t>KOMPLET BIDETOVÉ SPRŠKY</t>
  </si>
  <si>
    <t>podomítkový modul vč. spršky, povrchová úprava chrom, oválný tvar, napojení na vodu 1/2"</t>
  </si>
  <si>
    <t>MONTÁŽ BATERIE BIDETOVÉ OSTATNÍ</t>
  </si>
  <si>
    <t>nástěnných souprav</t>
  </si>
  <si>
    <t>725829501</t>
  </si>
  <si>
    <t>Doplňkové zařizovací předměty</t>
  </si>
  <si>
    <t>NEREZOVÝ KOŠ, POVRCH MATNÝ</t>
  </si>
  <si>
    <t>NEREZOVÝ DÁVKOVAČ TEKUTÉHO MÝDLA - POVRCH LESKLÝ</t>
  </si>
  <si>
    <t>ZÁSOBNÍK HYGIENICKÝCH SÁČKŮ - POVRCH MATNÝ</t>
  </si>
  <si>
    <t>rozměry 95 x 27 x 136 mm, montáž na stěnu</t>
  </si>
  <si>
    <t>WC KARTÁČ S NEREZOVÝM DRŽÁKEM - POVRCH MATNÝ,</t>
  </si>
  <si>
    <t>S NEREZOVÝM ZÁCHYTNÝM POUZDREM</t>
  </si>
  <si>
    <t xml:space="preserve">montáž na stěnu, rozměry pouzdra ø 90 x 260 mm, nylonový kartáč dlouhý 320 mm, barva kartáče černá </t>
  </si>
  <si>
    <t>TERMOIZOLAČNÍ TRUBICE Z PĚNOVÉHO PE tl. 9 mm</t>
  </si>
  <si>
    <t>735 - otopná tělesa - topení</t>
  </si>
  <si>
    <t>734200821</t>
  </si>
  <si>
    <t>734209113</t>
  </si>
  <si>
    <t>kus</t>
  </si>
  <si>
    <t>734291951</t>
  </si>
  <si>
    <t>hlavic ručního a termostatického ovládání</t>
  </si>
  <si>
    <t>735000912</t>
  </si>
  <si>
    <t>s termostatickým ovládáním</t>
  </si>
  <si>
    <t>ZKOUŠKA V RÁMCI MONTÁŽNÍCH PRACÍ</t>
  </si>
  <si>
    <t>904 -.R02</t>
  </si>
  <si>
    <t xml:space="preserve"> topná zkouška</t>
  </si>
  <si>
    <t>735 - otopná tělesa - topení - celkem</t>
  </si>
  <si>
    <t>PŘESUN HMOT PRO OTOPNÁ TĚLESA</t>
  </si>
  <si>
    <t>NEZMĚŘITELNÉ MONTÁŽNÍ PRÁCE</t>
  </si>
  <si>
    <t>900 - .RT2</t>
  </si>
  <si>
    <t>vyregulování topného systému</t>
  </si>
  <si>
    <t>735 - Otopná tělesa - topení</t>
  </si>
  <si>
    <t>VYBUDOVÁNÍ ZAŘÍZENÍ STAVENIŠTĚ</t>
  </si>
  <si>
    <t>005121010</t>
  </si>
  <si>
    <t>příprava PD ZS, zřízení přípojek a odběrných míst</t>
  </si>
  <si>
    <t>PROVOZ ZAŘÍZENÍ STAVENIŠTĚ</t>
  </si>
  <si>
    <t>005121020</t>
  </si>
  <si>
    <t>náklady na vybavení objektů ZS, energie, úklid, údržbu</t>
  </si>
  <si>
    <t>ODSTRANĚNÍ ZAŘÍZENÍ STAVENIŠTĚ</t>
  </si>
  <si>
    <t>005121030</t>
  </si>
  <si>
    <t>odstranění objektu ZS vč. přípojek, úklid ploch</t>
  </si>
  <si>
    <t>PROVOZ OBJEDNATELE</t>
  </si>
  <si>
    <t>005122010</t>
  </si>
  <si>
    <t>provádění prací v objektech s nepřerušeným provozem</t>
  </si>
  <si>
    <t>KOORDINAČNÍ ČINNOST</t>
  </si>
  <si>
    <t>005124010</t>
  </si>
  <si>
    <t>Koordinace stavebních a technologických dodávek stavby</t>
  </si>
  <si>
    <t>4x vyhotovení v papírové podobě, 1x digitálně na CD</t>
  </si>
  <si>
    <t>417</t>
  </si>
  <si>
    <t xml:space="preserve">REKONSTUKCE SOCIÁLNÍHO ZAŘÍZENÍ V BUDOVĚ 2. STUPNĚ ZŠ BRATRSTVÍ,
BYSTŘICE POD HOSTÝNEM
</t>
  </si>
  <si>
    <t>DEMONTÁŽ POTRUBÍ LITINOVÉHO</t>
  </si>
  <si>
    <t>721140802</t>
  </si>
  <si>
    <t xml:space="preserve">do DN 100 </t>
  </si>
  <si>
    <t>721140806</t>
  </si>
  <si>
    <t xml:space="preserve">přes 100 do DN 200 </t>
  </si>
  <si>
    <t>721171809</t>
  </si>
  <si>
    <t xml:space="preserve">přes 114 do D 160 </t>
  </si>
  <si>
    <t>pastová i ocelová</t>
  </si>
  <si>
    <t xml:space="preserve">přes 12 do 24 m </t>
  </si>
  <si>
    <t>721290823</t>
  </si>
  <si>
    <t>DEMONTÁŽ POTRUBÍ Z OCELOVÝCH</t>
  </si>
  <si>
    <t>TRUBEK ZÁVITOVÝCH VČ. ARMATUR</t>
  </si>
  <si>
    <t>722130802</t>
  </si>
  <si>
    <t>722130801</t>
  </si>
  <si>
    <t>přes 15 do DN 25</t>
  </si>
  <si>
    <t>přes 25 do DN 40</t>
  </si>
  <si>
    <t xml:space="preserve">přes G 1/2 do G 1 </t>
  </si>
  <si>
    <t>přes 12 do 24 m</t>
  </si>
  <si>
    <t>722290823</t>
  </si>
  <si>
    <t xml:space="preserve">do D 160 mm ( 0,15 x 10 ks +  0,35 x 18 ks ) </t>
  </si>
  <si>
    <t>do D 80 mm (0,15 x 3 ks +  0,35 x 6 ks )</t>
  </si>
  <si>
    <t>970051080</t>
  </si>
  <si>
    <t>979990107</t>
  </si>
  <si>
    <t>721176116</t>
  </si>
  <si>
    <t>D 125 x 3,1</t>
  </si>
  <si>
    <t>721194105</t>
  </si>
  <si>
    <t>HTRE-ČISTÍCÍ TVAROVKA</t>
  </si>
  <si>
    <t>DN 125</t>
  </si>
  <si>
    <t>200 x 200 x 12.5 mm, GKB US,  speciální zacvakávací zámek US.</t>
  </si>
  <si>
    <t>REVIZNÍ DVÍŘKA DO ZDIVA,  RDSz</t>
  </si>
  <si>
    <t>200 x 200 x 12.5 mm, GKBi US,  speciální zacvakávací zámek US.</t>
  </si>
  <si>
    <t>REVIZNÍ DVÍŘKA DO ZDIVA, POD OBKLAD RDSzO</t>
  </si>
  <si>
    <t xml:space="preserve">REVIZNÍ DVÍŘKA DO SDK POD OBKLAD RDL GKBi US </t>
  </si>
  <si>
    <t>200 x 200 x 12,5 mm, speciální zacvakávací zámek US  (imregnovaná zelená deska)</t>
  </si>
  <si>
    <t>plastových nebo ocelových</t>
  </si>
  <si>
    <t>721170966</t>
  </si>
  <si>
    <t>D 125</t>
  </si>
  <si>
    <t>721140915</t>
  </si>
  <si>
    <t>721140916</t>
  </si>
  <si>
    <t xml:space="preserve">NAPOJENÍ NA STÁV. POTRUBÍ KANALIZACE Z LITINY, </t>
  </si>
  <si>
    <t>VČ. ZAPRAVENÍ</t>
  </si>
  <si>
    <t>NAPOJENÍ NA STÁV. POTRUBÍ KANALIZACE PLASTOVÉ,</t>
  </si>
  <si>
    <t>VČ. ZAPRAVENÍ, PŘECHODKA LITINA/PP-HT</t>
  </si>
  <si>
    <t>909 - .R00</t>
  </si>
  <si>
    <t>prostupy stav. konstrukcemi, drážky ve zdivu, zapravení prostupů a drážek</t>
  </si>
  <si>
    <t>998721203</t>
  </si>
  <si>
    <t>PODPŮRNÝ POZINKOVANÝ ŽLAB tl. 0,5 mm</t>
  </si>
  <si>
    <t>D 25</t>
  </si>
  <si>
    <t>D 40</t>
  </si>
  <si>
    <t>D 50</t>
  </si>
  <si>
    <t>TLAKOVÁ ZKOUŠKA VODOVOD. POTRUBÍ</t>
  </si>
  <si>
    <t>722280106</t>
  </si>
  <si>
    <t xml:space="preserve">do DN 32 </t>
  </si>
  <si>
    <t>722280107</t>
  </si>
  <si>
    <t xml:space="preserve">DN 40 </t>
  </si>
  <si>
    <t>REVIZNÍ DVÍŘKA KOVOVÁ SE ZÁMKEM, BARVA BÍLÁ</t>
  </si>
  <si>
    <t>400 x 400 mm, hmotnost 2,32 kg, na stěnu do obkladu, ocel s práškovým lakováním</t>
  </si>
  <si>
    <t>DN 20 - vč. zapravení</t>
  </si>
  <si>
    <t>722170922</t>
  </si>
  <si>
    <t>VENTIL KULOVÝ 25 PP-RCT LF, DN20</t>
  </si>
  <si>
    <t>KKP - KULOVÝ KOHOUT UZAVÍRACÍ PLASTOVÝ</t>
  </si>
  <si>
    <t xml:space="preserve">KKM - KULOVÝ KOHOUT UZAVÍRACÍ NÁTRUBKOVÝ </t>
  </si>
  <si>
    <t xml:space="preserve">PROVEDENÍ MOTÝL  A  ATESTEM NA PITNOU VODU </t>
  </si>
  <si>
    <t xml:space="preserve">G 3/4" </t>
  </si>
  <si>
    <t xml:space="preserve">VK - KULOVÝ KOHOUT VYPOUŠTĚCÍ S INTEGROVANÝM </t>
  </si>
  <si>
    <t xml:space="preserve">TĚSNĚNÍM, S HADICOVOU VÝVODKOU A ZÁTKOU, </t>
  </si>
  <si>
    <t xml:space="preserve">G 1/2" </t>
  </si>
  <si>
    <t xml:space="preserve">KRÁTKÁ PÁČKA </t>
  </si>
  <si>
    <t>MONTÁŽ VODOVOD. ARMATUR S JEDNÍM ZÁVITEM</t>
  </si>
  <si>
    <t>722229101</t>
  </si>
  <si>
    <t xml:space="preserve">1/2" </t>
  </si>
  <si>
    <t>RVV - TERMOSTATICKÝ REGULAČNÍ VENTIL S PŘIPOJOVACÍM</t>
  </si>
  <si>
    <t>ŠROUBENÍM A VNITŘNÍM ZÁVITEM, UZAVÍRACÍ, K</t>
  </si>
  <si>
    <t xml:space="preserve">TERMICKÉMU SAMOREGULAČNÍMU HYDRAULICKÉMU </t>
  </si>
  <si>
    <t xml:space="preserve">VYVÁŽENÍ POTRUBNÍ VĚTVE, S AUTOMATICKÝM, </t>
  </si>
  <si>
    <t xml:space="preserve">NASTAVITELNÝM REGULAČNÍM ROZSAHEM 50-65°C </t>
  </si>
  <si>
    <t xml:space="preserve">DN 15 - z červeného bronzu, odolný  vůči agresivním kapalinám </t>
  </si>
  <si>
    <t>G 1/2</t>
  </si>
  <si>
    <t>G 3/4</t>
  </si>
  <si>
    <t>722239101</t>
  </si>
  <si>
    <t>722239102</t>
  </si>
  <si>
    <t>POJISTKOU PROTI OPAŘENÍ PŘI VÝPADKU STUDENÉ VODY</t>
  </si>
  <si>
    <t>TSV - TERMOBIMETALOVÝ SMĚŠOVACÍ VENTIL S BEZPEČNOSTNÍ</t>
  </si>
  <si>
    <t>3/4" (3 -56 l/min. při tlaku 0,1 MPa), volitelná kartuše výstupní teplota 10 - 50°C, přesnost směšování ± 1°C, integrovaná filtrační sítka a zpětné klapky, připojení: vstup/výstup 3/4"</t>
  </si>
  <si>
    <t>734209124</t>
  </si>
  <si>
    <t>998722203</t>
  </si>
  <si>
    <t>ovládací tlačítko pro dvě množství splachování, deska a ovládací tlačítka kartáčovaná, povlak easy-to-clean, leštěné, z materiálu nerezová ocel, přišroubovatelné, rozměr: 246x164x12 mm, ovládací síla &lt; 20 N, designové kroužky: leštěné</t>
  </si>
  <si>
    <t>U2 - Umývátko</t>
  </si>
  <si>
    <t xml:space="preserve">UMÝVÁTKO KERAMICKÉ </t>
  </si>
  <si>
    <t>50 x 42 x 12  cm, s otvorem pro baterii, s přepadem, barva bílá, výškové osazení horní hrany umyvadla 800 mm nad podlahou</t>
  </si>
  <si>
    <t>instalační sada pro umývátko</t>
  </si>
  <si>
    <t>55 x 44 x 14  cm, s otvorem pro baterii, s přepadem, barva bílá, výškové osazení horní hrany umyvadla 850 mm nad podlahou</t>
  </si>
  <si>
    <t>zápachová uzávěrka s nornou trubkou pro umyvadlo, vývod vodorovný, povrch pochromovaný - lesklý, d 40, G 1 1/4</t>
  </si>
  <si>
    <t>P1 - Pisoár</t>
  </si>
  <si>
    <t>RADAROVÝM SPLACHOVAČEM NA MONTÁŽNÍ LIŠTĚ,</t>
  </si>
  <si>
    <t>propojovací hadice, rohový ventil s filtrem a zpětnou klapkou, vtoková armatura s těsněním, sifon, úchytová sada, montážní šablona, napájecí napětí 24 V DC, max. tlak 0,6 MPa, průtok 18 l/min, vnější závit G 1/2"</t>
  </si>
  <si>
    <t>MONTÁŽ PISOÁROVÉHO ZÁCHODKU</t>
  </si>
  <si>
    <t>725129201</t>
  </si>
  <si>
    <t>soub</t>
  </si>
  <si>
    <t>ZN1 - Napájecí zdroj</t>
  </si>
  <si>
    <t xml:space="preserve">PISOÁR KERAMICKÝ </t>
  </si>
  <si>
    <t>ELEKTROMAGNETICKÝ VENTIL</t>
  </si>
  <si>
    <t>vonné sítko do pisoáru , modré</t>
  </si>
  <si>
    <t>vstupní napětí 230 V, 50 Hz, výstupní napětí  24V DC, krytí IP 55, mechanické rozměry 140x100x60 mm, pro max. 5 zařízení</t>
  </si>
  <si>
    <t>automatického</t>
  </si>
  <si>
    <t>NAPÁJECÍ ZDROJ S VÝKONEM 230 V/24 DC, 30 W</t>
  </si>
  <si>
    <t>650091611</t>
  </si>
  <si>
    <t>usměrňovacího</t>
  </si>
  <si>
    <t>MONTÁŽ NAPÁJECÍHO ZDROJE</t>
  </si>
  <si>
    <t xml:space="preserve">DŘEZOVÁ NÁSTĚNNÁ BATERIE PÁKOVÁ CHROMOVANÁ, </t>
  </si>
  <si>
    <t>MONTÁŽ VÝLEVKY DITURVITOVÉ</t>
  </si>
  <si>
    <t>725339101</t>
  </si>
  <si>
    <t xml:space="preserve">bez nádrže a armatur </t>
  </si>
  <si>
    <t>MONTÁŽ PŘEDSTĚNOVÝCH SYSTÉMŮ</t>
  </si>
  <si>
    <t>725119402</t>
  </si>
  <si>
    <t xml:space="preserve">do sádrokartonu </t>
  </si>
  <si>
    <t>725829202</t>
  </si>
  <si>
    <t xml:space="preserve">nástěnných </t>
  </si>
  <si>
    <t>VY - Výlevka</t>
  </si>
  <si>
    <t>ZÁVĚSNÁ VÝLEVKA DITURVITOVÁ</t>
  </si>
  <si>
    <t>rozměr 510x435x407 mm</t>
  </si>
  <si>
    <t>sklopná plastová mřížka</t>
  </si>
  <si>
    <t>montážní prvek pro závěsnou výlevku, ovládání zepředu, pro zabudování suchým procesem před zděnou nebo SDK příčku, včetně odpadního kolena, splachovacího kolena, integrovaného  rohového ventilu, 2x nástěnka R 1/2" s integrovaným rohovým ventilem a ručním ovládáním, výška 175 cm, šířka 50 cm, hloubka 12 cm</t>
  </si>
  <si>
    <t>instalační sada s chromovanými krytkami</t>
  </si>
  <si>
    <t>ovládací tlačítko pro dvě množství splachování, deska a ovládací tlačítko plastové - bílé, rozměr: 246x164x13 mm, ovládací síla &lt; 20 N</t>
  </si>
  <si>
    <t>souprava pro tlumení hluku</t>
  </si>
  <si>
    <t>stavební souprava pro předstěnovou montáž</t>
  </si>
  <si>
    <t>otočný úhel 360 °, rozpětí 218 mm, s perlátorem, s-přípojky, keramická kartuše 35 mm</t>
  </si>
  <si>
    <t>PODLAHOVÁ VPUST SE SVISLÝM ODTOKEM, PEVNÝM IZOLAČNÍM</t>
  </si>
  <si>
    <t>izolační souprava s textílií nakašírovanou fólií</t>
  </si>
  <si>
    <t>MONTÁŽ PODLAHOVÝCH VPUSTÍ</t>
  </si>
  <si>
    <t>721211913</t>
  </si>
  <si>
    <t xml:space="preserve">LÍMCEM, VODNÍ I SUCHOU SIFON. VLOŽKOU PROTI PRONIKÁNÍ </t>
  </si>
  <si>
    <t>ZÁPACHU</t>
  </si>
  <si>
    <t>VP2 - Vpusť</t>
  </si>
  <si>
    <t>IZOLAČNÍM LÍMCEM, VODNÍ I SUCHOU SIFONOVOU VLOŽKOU</t>
  </si>
  <si>
    <t>721211912</t>
  </si>
  <si>
    <t>VP - Vpusť</t>
  </si>
  <si>
    <t xml:space="preserve">PROTI PRONIKÁNÍ ZÁPACHU </t>
  </si>
  <si>
    <t>DN40/DN 50 s plastovým výškově stavitelným nástavcem s rámečkem 14 - 70mm / 123 x 123mm a mřížkou z nerezové oceli 115x115mm</t>
  </si>
  <si>
    <t xml:space="preserve">PODLAHOVÁ VPUSŤ S VODOROVNÝM ODTOKEM, PEVNÝM </t>
  </si>
  <si>
    <t xml:space="preserve">DN 40/50 </t>
  </si>
  <si>
    <t>DN50/DN 75/ dn 110 s plastovým výškově stavitelným nástavcem s rámečkem 14 - 70mm / 123 x 123mm a mřížkou z nerezové oceli 115x115mm</t>
  </si>
  <si>
    <t>NEREZOVÝ ZÁSOBNÍK NA TOALETNÍ PAPÍR, POVRCH MATNÝ</t>
  </si>
  <si>
    <t>maximální rozměr náplně ø 290 x 100 mm, uzamykatelný</t>
  </si>
  <si>
    <t>objem 3 l, rozměry 170 x 245 mm</t>
  </si>
  <si>
    <t>objem 0,85 l, uzamykatelný, rozměry 110 x 60 x 180 mm, viskozita mýdla 2800 mPa*s - 5000 mPa*s</t>
  </si>
  <si>
    <t>NEREZOVÝ HÁČEK NA WC - POVRCH MATNÝ</t>
  </si>
  <si>
    <t>instalace bez vrtání za pomocí oboustranné lepící pásky pro dokonalou fixaci, instalace pomocí montážní sady, rozměry ø 20 x 45 mm</t>
  </si>
  <si>
    <t>998725203</t>
  </si>
  <si>
    <t>998767203</t>
  </si>
  <si>
    <t>LAMINOVANÉ AL FÓLIÍ tl. 25 mm</t>
  </si>
  <si>
    <t>998713203</t>
  </si>
  <si>
    <t>Poznámka:</t>
  </si>
  <si>
    <t>VYPUŠTĚNÍ VODY Z OTOPNÝCH SOUSTAV</t>
  </si>
  <si>
    <t>735494811</t>
  </si>
  <si>
    <t xml:space="preserve">o výhř. ploše těles </t>
  </si>
  <si>
    <t>DEMONTÁŽ OTOPNÝCH TĚLES LITINOVÝCH</t>
  </si>
  <si>
    <t>735111810</t>
  </si>
  <si>
    <t>článkových</t>
  </si>
  <si>
    <t>DEMONTÁŽ TERMOSTATICKÝCH HLAVIC</t>
  </si>
  <si>
    <t>ze stávajících otopných těles</t>
  </si>
  <si>
    <t>DEMONTÁŽ ARMATUR SE DVĚMA ZÁVITY</t>
  </si>
  <si>
    <t>do G 1/2" ( šroubení a ventily k tělesům )</t>
  </si>
  <si>
    <t>Stávající otopné tělesa článková litinová a v malé míře plechová demontovat vč. armatur (termostatické ventily + hlavice), uchovat na bezpečném místě, po dobu rekonstrukce k dalšímu použití.</t>
  </si>
  <si>
    <t>K čl.10/500/160 / 1 ks = 10 čl.</t>
  </si>
  <si>
    <t>K čl.13/500/200 / 1 ks = 13 čl.</t>
  </si>
  <si>
    <t>K čl.6/1000/100 / 1 ks = 6 čl.</t>
  </si>
  <si>
    <t>K čl.7/1000/100 / 1 ks = 7 čl.</t>
  </si>
  <si>
    <t>K čl.9/1000/100 / 1 ks = 9 čl.</t>
  </si>
  <si>
    <t>K čl.10/1000/100 / 1 ks = 10 čl.</t>
  </si>
  <si>
    <t>K čl.12/1000/100 / 1 ks = 12 čl.</t>
  </si>
  <si>
    <t>K čl.13/1000/100 / 2 ks = 26 čl.</t>
  </si>
  <si>
    <t>K čl.15/1000/100 / 1 ks = 15 čl.</t>
  </si>
  <si>
    <t>Celkem 10 čl. x 0,180 m2/čl. = 1,80 m2</t>
  </si>
  <si>
    <t>Celkem 13 čl. x 0,350 m2/čl. = 4,55 m2</t>
  </si>
  <si>
    <t>Celkem 79 čl. x 0,360 m2/čl. = 28,44 m2</t>
  </si>
  <si>
    <t>USKLADNĚNÍ NA BEZPEČNÉM MÍSTĚ</t>
  </si>
  <si>
    <t>těles a armatur</t>
  </si>
  <si>
    <t>VYZKOUŠENÍ TLAKEM OTOPNÝCH TĚLES</t>
  </si>
  <si>
    <t>735191902</t>
  </si>
  <si>
    <t>litinových</t>
  </si>
  <si>
    <t>PROPLÁCHNUTÍ VODOU OTOPNÝCH TĚLES</t>
  </si>
  <si>
    <t>735191904</t>
  </si>
  <si>
    <t>ZPĚTNÁ MONTÁŽ OTOPNÝCH TĚLES</t>
  </si>
  <si>
    <t>735119140</t>
  </si>
  <si>
    <t xml:space="preserve"> litinových článkových</t>
  </si>
  <si>
    <t>OSTATNÍ OPRAVY OTOPNÝCH TĚLES</t>
  </si>
  <si>
    <t>735191905</t>
  </si>
  <si>
    <t>odvzdušnění těles</t>
  </si>
  <si>
    <t>735191910</t>
  </si>
  <si>
    <t>napuštění vody do otopných těles</t>
  </si>
  <si>
    <t>ÚPRAVA UCHYCENÍ OTOPNÝCH TĚLES</t>
  </si>
  <si>
    <t>vč. nátěru</t>
  </si>
  <si>
    <t>Před zpětnou montáží těles litinových a v malé míře plechových bude provedeno vyčištění, propláchnutí, otryskání stávající barvy a nový nástřik bílou barvou</t>
  </si>
  <si>
    <t>NÁTĚRY LITINOVÝCH RADIÁTORŮ ČLÁNKOVÝCH</t>
  </si>
  <si>
    <t>základní + 1x email</t>
  </si>
  <si>
    <t>ČIŠTĚNÍ POVRCHU OTRYSKÁNÍM</t>
  </si>
  <si>
    <t>783108814</t>
  </si>
  <si>
    <t>vč. tryskacího materiálu ( radiátory )</t>
  </si>
  <si>
    <t>NÁTĚRY POTRUBÍ SYNTETICKÉ do DN 50 mm</t>
  </si>
  <si>
    <t>783424340</t>
  </si>
  <si>
    <t>oprava základního nátěru + 2x email ( stávající potrubí ), barva bílá</t>
  </si>
  <si>
    <t>vypuštění systému - potrubí</t>
  </si>
  <si>
    <t>napuštění systému - potrubí</t>
  </si>
  <si>
    <t>drobné vrtání, sekání</t>
  </si>
  <si>
    <t>MONTÁŽ ARMATUR SE DVĚMA ZÁVITY - STÁVAJÍCÍCH</t>
  </si>
  <si>
    <t>MONTÁŽ - STÁVAJÍCÍCH</t>
  </si>
  <si>
    <t>VYREGULOVÁNÍ VENTILŮ</t>
  </si>
  <si>
    <t>998735203</t>
  </si>
  <si>
    <t>031</t>
  </si>
  <si>
    <t>032</t>
  </si>
  <si>
    <t>033</t>
  </si>
  <si>
    <t>034</t>
  </si>
  <si>
    <t>035</t>
  </si>
  <si>
    <t>085</t>
  </si>
  <si>
    <t>086</t>
  </si>
  <si>
    <t>125</t>
  </si>
  <si>
    <t>126</t>
  </si>
  <si>
    <t>131</t>
  </si>
  <si>
    <t>134</t>
  </si>
  <si>
    <t>135</t>
  </si>
  <si>
    <t>136</t>
  </si>
  <si>
    <t>137</t>
  </si>
  <si>
    <t>138</t>
  </si>
  <si>
    <t>139</t>
  </si>
  <si>
    <t>154</t>
  </si>
  <si>
    <t>161</t>
  </si>
  <si>
    <t>164</t>
  </si>
  <si>
    <t>165</t>
  </si>
  <si>
    <t>418</t>
  </si>
  <si>
    <t>419</t>
  </si>
  <si>
    <t>420</t>
  </si>
  <si>
    <t>421</t>
  </si>
  <si>
    <t>422</t>
  </si>
  <si>
    <t>423</t>
  </si>
  <si>
    <t>424</t>
  </si>
  <si>
    <t>425</t>
  </si>
  <si>
    <t>426</t>
  </si>
  <si>
    <t>427</t>
  </si>
  <si>
    <t>428</t>
  </si>
  <si>
    <t>429</t>
  </si>
  <si>
    <t>430</t>
  </si>
  <si>
    <t>431</t>
  </si>
  <si>
    <t>432</t>
  </si>
  <si>
    <t>433</t>
  </si>
  <si>
    <t>434</t>
  </si>
  <si>
    <t>435</t>
  </si>
  <si>
    <t>436</t>
  </si>
  <si>
    <t>437</t>
  </si>
  <si>
    <t>438</t>
  </si>
  <si>
    <t>439</t>
  </si>
  <si>
    <t>440</t>
  </si>
  <si>
    <t>441</t>
  </si>
  <si>
    <t>442</t>
  </si>
  <si>
    <t>443</t>
  </si>
  <si>
    <t>444</t>
  </si>
  <si>
    <t>445</t>
  </si>
  <si>
    <t>446</t>
  </si>
  <si>
    <t>447</t>
  </si>
  <si>
    <t>448</t>
  </si>
  <si>
    <t>449</t>
  </si>
  <si>
    <t>450</t>
  </si>
  <si>
    <t>451</t>
  </si>
  <si>
    <t>452</t>
  </si>
  <si>
    <t>453</t>
  </si>
  <si>
    <t>454</t>
  </si>
  <si>
    <t>455</t>
  </si>
  <si>
    <t>456</t>
  </si>
  <si>
    <t>457</t>
  </si>
  <si>
    <t>458</t>
  </si>
  <si>
    <t>459</t>
  </si>
  <si>
    <t>460</t>
  </si>
  <si>
    <t>461</t>
  </si>
  <si>
    <t>462</t>
  </si>
  <si>
    <t>463</t>
  </si>
  <si>
    <t>464</t>
  </si>
  <si>
    <t>465</t>
  </si>
  <si>
    <t>466</t>
  </si>
  <si>
    <t>467</t>
  </si>
  <si>
    <t>468</t>
  </si>
  <si>
    <t>469</t>
  </si>
  <si>
    <t>470</t>
  </si>
  <si>
    <t>471</t>
  </si>
  <si>
    <t>472</t>
  </si>
  <si>
    <t>473</t>
  </si>
  <si>
    <t>474</t>
  </si>
  <si>
    <t>475</t>
  </si>
  <si>
    <t>476</t>
  </si>
  <si>
    <t>477</t>
  </si>
  <si>
    <t>478</t>
  </si>
  <si>
    <t>479</t>
  </si>
  <si>
    <t>480</t>
  </si>
  <si>
    <t>481</t>
  </si>
  <si>
    <t>482</t>
  </si>
  <si>
    <t>483</t>
  </si>
  <si>
    <t>484</t>
  </si>
  <si>
    <t>485</t>
  </si>
  <si>
    <t>486</t>
  </si>
  <si>
    <t>487</t>
  </si>
  <si>
    <t>07/2024</t>
  </si>
  <si>
    <t>RTS 2024/I</t>
  </si>
  <si>
    <t>24.V.009</t>
  </si>
  <si>
    <t>D.1.4.1_127_Výkaz výměr_levá část</t>
  </si>
  <si>
    <t>Základ a hodnota DPH 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</si>
</sst>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Kč&quot;"/>
    <numFmt numFmtId="165" formatCode="000\ 00"/>
  </numFmts>
  <fonts count="14">
    <font>
      <sz val="11"/>
      <color theme="1"/>
      <name val="Calibri"/>
      <family val="2"/>
      <charset val="238"/>
      <scheme val="minor"/>
    </font>
    <font>
      <sz val="8"/>
      <color rgb="FF000000"/>
      <name val="Calibri"/>
      <family val="2"/>
      <charset val="238"/>
    </font>
    <font>
      <b/>
      <sz val="10"/>
      <color rgb="FF000000"/>
      <name val="Calibri"/>
      <family val="2"/>
      <charset val="238"/>
    </font>
    <font>
      <b/>
      <sz val="9"/>
      <color rgb="FF000000"/>
      <name val="Calibri"/>
      <family val="2"/>
      <charset val="238"/>
    </font>
    <font>
      <b/>
      <sz val="16"/>
      <name val="Arial"/>
      <family val="2"/>
      <charset val="238"/>
    </font>
    <font>
      <sz val="8"/>
      <color indexed="8"/>
      <name val="Tahoma"/>
      <family val="2"/>
      <charset val="238"/>
    </font>
    <font>
      <b/>
      <sz val="10"/>
      <color rgb="FF009300"/>
      <name val="Segoe UI"/>
      <family val="2"/>
      <charset val="238"/>
    </font>
    <font>
      <b/>
      <sz val="8"/>
      <color rgb="FF000000"/>
      <name val="敓潧⁥䥕ᬀ玾㐀r☸3_x0008_"/>
      <charset val="238"/>
    </font>
    <font>
      <sz val="7"/>
      <color rgb="FF000000"/>
      <name val="敓潧⁥䥕ᬀ玾㐀r☸3_x0008_"/>
      <charset val="238"/>
    </font>
    <font>
      <sz val="8"/>
      <name val="Calibri"/>
      <family val="2"/>
      <charset val="238"/>
    </font>
    <font>
      <b/>
      <sz val="9"/>
      <name val="Calibri"/>
      <family val="2"/>
      <charset val="238"/>
    </font>
    <font>
      <b/>
      <sz val="8"/>
      <name val="敓潧⁥䥕ᬀ玾㐀r☸3_x0008_"/>
      <charset val="238"/>
    </font>
    <font>
      <b/>
      <sz val="10"/>
      <name val="Calibri"/>
      <family val="2"/>
      <charset val="238"/>
    </font>
    <font>
      <sz val="8"/>
      <name val="Calibri"/>
      <family val="2"/>
      <charset val="238"/>
      <scheme val="minor"/>
    </font>
  </fonts>
  <fills count="13">
    <fill>
      <patternFill patternType="none"/>
    </fill>
    <fill>
      <patternFill patternType="gray125"/>
    </fill>
    <fill>
      <patternFill patternType="solid">
        <fgColor rgb="FFBFEBFF"/>
        <bgColor indexed="64"/>
      </patternFill>
    </fill>
    <fill>
      <patternFill patternType="solid">
        <fgColor rgb="FFE0FEE0"/>
        <bgColor indexed="64"/>
      </patternFill>
    </fill>
    <fill>
      <patternFill patternType="solid">
        <fgColor rgb="FFFFFFFF"/>
        <bgColor indexed="64"/>
      </patternFill>
    </fill>
    <fill>
      <patternFill patternType="solid">
        <fgColor rgb="FFAFEEEE"/>
        <bgColor indexed="64"/>
      </patternFill>
    </fill>
    <fill>
      <patternFill patternType="solid">
        <fgColor rgb="FFFFFFE0"/>
        <bgColor indexed="64"/>
      </patternFill>
    </fill>
    <fill>
      <patternFill patternType="solid">
        <fgColor rgb="FF00FF00"/>
        <bgColor indexed="64"/>
      </patternFill>
    </fill>
    <fill>
      <patternFill patternType="solid">
        <fgColor rgb="FFC0C0C0"/>
        <bgColor indexed="64"/>
      </patternFill>
    </fill>
    <fill>
      <patternFill patternType="solid">
        <fgColor indexed="42"/>
        <bgColor indexed="64"/>
      </patternFill>
    </fill>
    <fill>
      <patternFill patternType="solid">
        <fgColor indexed="26"/>
        <bgColor indexed="64"/>
      </patternFill>
    </fill>
    <fill>
      <patternFill patternType="solid">
        <fgColor theme="3" tint="0.59999389629810485"/>
        <bgColor indexed="64"/>
      </patternFill>
    </fill>
    <fill>
      <patternFill patternType="solid">
        <fgColor rgb="FFFFE4E1"/>
        <bgColor indexed="64"/>
      </patternFill>
    </fill>
  </fills>
  <borders count="19">
    <border>
      <left/>
      <right/>
      <top/>
      <bottom/>
      <diagonal/>
    </border>
    <border>
      <left style="thin">
        <color rgb="FFC0C0C0"/>
      </left>
      <right style="thin">
        <color rgb="FFC0C0C0"/>
      </right>
      <top style="thin">
        <color rgb="FFC0C0C0"/>
      </top>
      <bottom style="thin">
        <color rgb="FFC0C0C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22"/>
      </right>
      <top style="medium">
        <color indexed="64"/>
      </top>
      <bottom style="thin">
        <color indexed="22"/>
      </bottom>
      <diagonal/>
    </border>
    <border>
      <left style="medium">
        <color indexed="64"/>
      </left>
      <right style="thin">
        <color indexed="22"/>
      </right>
      <top style="thin">
        <color indexed="22"/>
      </top>
      <bottom style="thin">
        <color indexed="22"/>
      </bottom>
      <diagonal/>
    </border>
    <border>
      <left style="thin">
        <color rgb="FFC0C0C0"/>
      </left>
      <right style="medium">
        <color indexed="64"/>
      </right>
      <top style="thin">
        <color rgb="FFC0C0C0"/>
      </top>
      <bottom style="thin">
        <color rgb="FFC0C0C0"/>
      </bottom>
      <diagonal/>
    </border>
    <border>
      <left style="medium">
        <color indexed="64"/>
      </left>
      <right style="thin">
        <color indexed="22"/>
      </right>
      <top style="thin">
        <color indexed="22"/>
      </top>
      <bottom style="medium">
        <color indexed="64"/>
      </bottom>
      <diagonal/>
    </border>
    <border>
      <left style="thin">
        <color rgb="FFC0C0C0"/>
      </left>
      <right style="thin">
        <color rgb="FFC0C0C0"/>
      </right>
      <top style="thin">
        <color rgb="FFC0C0C0"/>
      </top>
      <bottom style="medium">
        <color indexed="64"/>
      </bottom>
      <diagonal/>
    </border>
    <border>
      <left style="thin">
        <color rgb="FFC0C0C0"/>
      </left>
      <right style="medium">
        <color indexed="64"/>
      </right>
      <top style="thin">
        <color rgb="FFC0C0C0"/>
      </top>
      <bottom style="medium">
        <color indexed="64"/>
      </bottom>
      <diagonal/>
    </border>
    <border>
      <left style="medium">
        <color indexed="64"/>
      </left>
      <right style="thin">
        <color rgb="FFC0C0C0"/>
      </right>
      <top style="thin">
        <color rgb="FFC0C0C0"/>
      </top>
      <bottom style="thin">
        <color rgb="FFC0C0C0"/>
      </bottom>
      <diagonal/>
    </border>
    <border>
      <left style="medium">
        <color indexed="64"/>
      </left>
      <right/>
      <top/>
      <bottom/>
      <diagonal/>
    </border>
    <border>
      <left style="medium">
        <color indexed="64"/>
      </left>
      <right/>
      <top/>
      <bottom style="medium">
        <color indexed="64"/>
      </bottom>
      <diagonal/>
    </border>
    <border>
      <left style="thin">
        <color rgb="FFC0C0C0"/>
      </left>
      <right style="thin">
        <color rgb="FFC0C0C0"/>
      </right>
      <top/>
      <bottom style="thin">
        <color rgb="FFC0C0C0"/>
      </bottom>
      <diagonal/>
    </border>
    <border>
      <left style="medium">
        <color indexed="64"/>
      </left>
      <right style="thin">
        <color rgb="FFC0C0C0"/>
      </right>
      <top/>
      <bottom style="thin">
        <color rgb="FFC0C0C0"/>
      </bottom>
      <diagonal/>
    </border>
    <border>
      <left style="thin">
        <color rgb="FFC0C0C0"/>
      </left>
      <right style="medium">
        <color indexed="64"/>
      </right>
      <top/>
      <bottom style="thin">
        <color rgb="FFC0C0C0"/>
      </bottom>
      <diagonal/>
    </border>
    <border>
      <left style="thin">
        <color indexed="22"/>
      </left>
      <right/>
      <top style="medium">
        <color indexed="64"/>
      </top>
      <bottom style="thin">
        <color rgb="FFC0C0C0"/>
      </bottom>
      <diagonal/>
    </border>
    <border>
      <left/>
      <right style="medium">
        <color indexed="64"/>
      </right>
      <top style="medium">
        <color indexed="64"/>
      </top>
      <bottom style="thin">
        <color rgb="FFC0C0C0"/>
      </bottom>
      <diagonal/>
    </border>
  </borders>
  <cellStyleXfs count="1">
    <xf numFmtId="0" fontId="0" fillId="0" borderId="0"/>
  </cellStyleXfs>
  <cellXfs count="328">
    <xf numFmtId="0" fontId="0" fillId="0" borderId="0" xfId="0"/>
    <xf numFmtId="49" fontId="0" fillId="0" borderId="0" xfId="0" applyNumberFormat="1"/>
    <xf numFmtId="49" fontId="3" fillId="3" borderId="1" xfId="0" applyNumberFormat="1" applyFont="1" applyFill="1" applyBorder="1" applyAlignment="1">
      <alignment horizontal="left"/>
    </xf>
    <xf numFmtId="49" fontId="1" fillId="4" borderId="1" xfId="0" applyNumberFormat="1" applyFont="1" applyFill="1" applyBorder="1" applyAlignment="1">
      <alignment horizontal="left"/>
    </xf>
    <xf numFmtId="0" fontId="0" fillId="0" borderId="0" xfId="0" applyProtection="1"/>
    <xf numFmtId="4" fontId="0" fillId="0" borderId="0" xfId="0" applyNumberFormat="1"/>
    <xf numFmtId="49" fontId="2" fillId="5" borderId="1" xfId="0" applyNumberFormat="1" applyFont="1" applyFill="1" applyBorder="1" applyAlignment="1">
      <alignment horizontal="left"/>
    </xf>
    <xf numFmtId="4" fontId="2" fillId="5" borderId="1" xfId="0" applyNumberFormat="1" applyFont="1" applyFill="1" applyBorder="1" applyAlignment="1">
      <alignment horizontal="right"/>
    </xf>
    <xf numFmtId="49" fontId="3" fillId="6" borderId="1" xfId="0" applyNumberFormat="1" applyFont="1" applyFill="1" applyBorder="1" applyAlignment="1">
      <alignment horizontal="left"/>
    </xf>
    <xf numFmtId="4" fontId="3" fillId="6" borderId="1" xfId="0" applyNumberFormat="1" applyFont="1" applyFill="1" applyBorder="1" applyAlignment="1">
      <alignment horizontal="right"/>
    </xf>
    <xf numFmtId="4" fontId="1" fillId="4" borderId="1" xfId="0" applyNumberFormat="1" applyFont="1" applyFill="1" applyBorder="1" applyAlignment="1">
      <alignment horizontal="right"/>
    </xf>
    <xf numFmtId="4" fontId="1" fillId="7" borderId="1" xfId="0" applyNumberFormat="1" applyFont="1" applyFill="1" applyBorder="1" applyAlignment="1">
      <alignment horizontal="right"/>
    </xf>
    <xf numFmtId="49" fontId="2" fillId="8" borderId="1" xfId="0" applyNumberFormat="1" applyFont="1" applyFill="1" applyBorder="1" applyAlignment="1">
      <alignment horizontal="left"/>
    </xf>
    <xf numFmtId="4" fontId="2" fillId="8" borderId="1" xfId="0" applyNumberFormat="1" applyFont="1" applyFill="1" applyBorder="1" applyAlignment="1">
      <alignment horizontal="right"/>
    </xf>
    <xf numFmtId="49" fontId="3" fillId="6" borderId="1" xfId="0" applyNumberFormat="1" applyFont="1" applyFill="1" applyBorder="1" applyAlignment="1">
      <alignment horizontal="left" wrapText="1"/>
    </xf>
    <xf numFmtId="49" fontId="1" fillId="4" borderId="1" xfId="0" applyNumberFormat="1" applyFont="1" applyFill="1" applyBorder="1" applyAlignment="1">
      <alignment horizontal="left" wrapText="1"/>
    </xf>
    <xf numFmtId="4" fontId="3" fillId="3" borderId="1" xfId="0" applyNumberFormat="1" applyFont="1" applyFill="1" applyBorder="1" applyAlignment="1">
      <alignment horizontal="right"/>
    </xf>
    <xf numFmtId="49" fontId="3" fillId="3" borderId="1" xfId="0" applyNumberFormat="1" applyFont="1" applyFill="1" applyBorder="1" applyAlignment="1">
      <alignment horizontal="center"/>
    </xf>
    <xf numFmtId="49" fontId="3" fillId="3" borderId="1" xfId="0" applyNumberFormat="1" applyFont="1" applyFill="1" applyBorder="1" applyAlignment="1">
      <alignment horizontal="center" wrapText="1"/>
    </xf>
    <xf numFmtId="49" fontId="1" fillId="4" borderId="1" xfId="0" applyNumberFormat="1" applyFont="1" applyFill="1" applyBorder="1" applyAlignment="1">
      <alignment horizontal="center"/>
    </xf>
    <xf numFmtId="49" fontId="5" fillId="10" borderId="5" xfId="0" applyNumberFormat="1" applyFont="1" applyFill="1" applyBorder="1" applyAlignment="1">
      <alignment horizontal="left"/>
    </xf>
    <xf numFmtId="49" fontId="0" fillId="0" borderId="0" xfId="0" applyNumberFormat="1" applyAlignment="1"/>
    <xf numFmtId="0" fontId="0" fillId="0" borderId="0" xfId="0" applyAlignment="1"/>
    <xf numFmtId="49" fontId="5" fillId="10" borderId="6" xfId="0" applyNumberFormat="1" applyFont="1" applyFill="1" applyBorder="1" applyAlignment="1">
      <alignment horizontal="left"/>
    </xf>
    <xf numFmtId="49" fontId="6" fillId="3" borderId="7" xfId="0" applyNumberFormat="1" applyFont="1" applyFill="1" applyBorder="1" applyAlignment="1">
      <alignment horizontal="left"/>
    </xf>
    <xf numFmtId="49" fontId="5" fillId="10" borderId="8" xfId="0" applyNumberFormat="1" applyFont="1" applyFill="1" applyBorder="1" applyAlignment="1">
      <alignment horizontal="left"/>
    </xf>
    <xf numFmtId="49" fontId="3" fillId="3" borderId="9" xfId="0" applyNumberFormat="1" applyFont="1" applyFill="1" applyBorder="1" applyAlignment="1">
      <alignment horizontal="left"/>
    </xf>
    <xf numFmtId="49" fontId="6" fillId="3" borderId="10" xfId="0" applyNumberFormat="1" applyFont="1" applyFill="1" applyBorder="1" applyAlignment="1">
      <alignment horizontal="left"/>
    </xf>
    <xf numFmtId="49" fontId="7" fillId="3" borderId="11" xfId="0" applyNumberFormat="1" applyFont="1" applyFill="1" applyBorder="1" applyAlignment="1">
      <alignment horizontal="left"/>
    </xf>
    <xf numFmtId="49" fontId="8" fillId="4" borderId="11" xfId="0" applyNumberFormat="1" applyFont="1" applyFill="1" applyBorder="1" applyAlignment="1">
      <alignment horizontal="left"/>
    </xf>
    <xf numFmtId="49" fontId="7" fillId="3" borderId="7" xfId="0" applyNumberFormat="1" applyFont="1" applyFill="1" applyBorder="1" applyAlignment="1">
      <alignment horizontal="left"/>
    </xf>
    <xf numFmtId="49" fontId="5" fillId="10" borderId="12" xfId="0" applyNumberFormat="1" applyFont="1" applyFill="1" applyBorder="1" applyAlignment="1">
      <alignment horizontal="left"/>
    </xf>
    <xf numFmtId="49" fontId="5" fillId="10" borderId="13" xfId="0" applyNumberFormat="1" applyFont="1" applyFill="1" applyBorder="1" applyAlignment="1">
      <alignment horizontal="left"/>
    </xf>
    <xf numFmtId="49" fontId="7" fillId="3" borderId="9" xfId="0" applyNumberFormat="1" applyFont="1" applyFill="1" applyBorder="1" applyAlignment="1">
      <alignment horizontal="left"/>
    </xf>
    <xf numFmtId="49" fontId="7" fillId="3" borderId="10" xfId="0" applyNumberFormat="1" applyFont="1" applyFill="1" applyBorder="1" applyAlignment="1">
      <alignment horizontal="left"/>
    </xf>
    <xf numFmtId="4" fontId="1" fillId="11" borderId="14" xfId="0" applyNumberFormat="1" applyFont="1" applyFill="1" applyBorder="1" applyAlignment="1">
      <alignment horizontal="left"/>
    </xf>
    <xf numFmtId="164" fontId="1" fillId="4" borderId="1" xfId="0" applyNumberFormat="1" applyFont="1" applyFill="1" applyBorder="1" applyAlignment="1">
      <alignment horizontal="right"/>
    </xf>
    <xf numFmtId="164" fontId="3" fillId="3" borderId="1" xfId="0" applyNumberFormat="1" applyFont="1" applyFill="1" applyBorder="1" applyAlignment="1">
      <alignment horizontal="right"/>
    </xf>
    <xf numFmtId="164" fontId="2" fillId="2" borderId="1" xfId="0" applyNumberFormat="1" applyFont="1" applyFill="1" applyBorder="1" applyAlignment="1">
      <alignment horizontal="right"/>
    </xf>
    <xf numFmtId="49" fontId="1" fillId="11" borderId="15" xfId="0" applyNumberFormat="1" applyFont="1" applyFill="1" applyBorder="1" applyAlignment="1">
      <alignment horizontal="left"/>
    </xf>
    <xf numFmtId="4" fontId="1" fillId="11" borderId="16" xfId="0" applyNumberFormat="1" applyFont="1" applyFill="1" applyBorder="1" applyAlignment="1">
      <alignment horizontal="left"/>
    </xf>
    <xf numFmtId="49" fontId="3" fillId="3" borderId="11" xfId="0" applyNumberFormat="1" applyFont="1" applyFill="1" applyBorder="1" applyAlignment="1">
      <alignment horizontal="left"/>
    </xf>
    <xf numFmtId="4" fontId="3" fillId="3" borderId="7" xfId="0" applyNumberFormat="1" applyFont="1" applyFill="1" applyBorder="1" applyAlignment="1">
      <alignment horizontal="right"/>
    </xf>
    <xf numFmtId="49" fontId="1" fillId="4" borderId="11" xfId="0" applyNumberFormat="1" applyFont="1" applyFill="1" applyBorder="1" applyAlignment="1">
      <alignment horizontal="left"/>
    </xf>
    <xf numFmtId="164" fontId="1" fillId="4" borderId="7" xfId="0" applyNumberFormat="1" applyFont="1" applyFill="1" applyBorder="1" applyAlignment="1">
      <alignment horizontal="right"/>
    </xf>
    <xf numFmtId="164" fontId="3" fillId="3" borderId="7" xfId="0" applyNumberFormat="1" applyFont="1" applyFill="1" applyBorder="1" applyAlignment="1">
      <alignment horizontal="right"/>
    </xf>
    <xf numFmtId="49" fontId="2" fillId="2" borderId="11" xfId="0" applyNumberFormat="1" applyFont="1" applyFill="1" applyBorder="1" applyAlignment="1">
      <alignment horizontal="left"/>
    </xf>
    <xf numFmtId="164" fontId="2" fillId="2" borderId="7" xfId="0" applyNumberFormat="1" applyFont="1" applyFill="1" applyBorder="1" applyAlignment="1">
      <alignment horizontal="right"/>
    </xf>
    <xf numFmtId="4" fontId="1" fillId="4" borderId="7" xfId="0" applyNumberFormat="1" applyFont="1" applyFill="1" applyBorder="1" applyAlignment="1">
      <alignment horizontal="right"/>
    </xf>
    <xf numFmtId="49" fontId="3" fillId="3" borderId="7" xfId="0" applyNumberFormat="1" applyFont="1" applyFill="1" applyBorder="1" applyAlignment="1">
      <alignment horizontal="center" wrapText="1"/>
    </xf>
    <xf numFmtId="4" fontId="3" fillId="3" borderId="7" xfId="0" applyNumberFormat="1" applyFont="1" applyFill="1" applyBorder="1" applyAlignment="1">
      <alignment horizontal="center"/>
    </xf>
    <xf numFmtId="49" fontId="1" fillId="11" borderId="1" xfId="0" applyNumberFormat="1" applyFont="1" applyFill="1" applyBorder="1" applyAlignment="1">
      <alignment horizontal="left"/>
    </xf>
    <xf numFmtId="49" fontId="2" fillId="5" borderId="1" xfId="0" applyNumberFormat="1" applyFont="1" applyFill="1" applyBorder="1" applyAlignment="1">
      <alignment horizontal="left" wrapText="1"/>
    </xf>
    <xf numFmtId="49" fontId="0" fillId="0" borderId="0" xfId="0" applyNumberFormat="1" applyAlignment="1">
      <alignment wrapText="1"/>
    </xf>
    <xf numFmtId="49" fontId="1" fillId="11" borderId="1" xfId="0" applyNumberFormat="1" applyFont="1" applyFill="1" applyBorder="1" applyAlignment="1">
      <alignment horizontal="left" wrapText="1"/>
    </xf>
    <xf numFmtId="4" fontId="1" fillId="11" borderId="1" xfId="0" applyNumberFormat="1" applyFont="1" applyFill="1" applyBorder="1" applyAlignment="1">
      <alignment horizontal="left"/>
    </xf>
    <xf numFmtId="0" fontId="0" fillId="0" borderId="0" xfId="0"/>
    <xf numFmtId="49" fontId="1" fillId="4" borderId="1" xfId="0" applyNumberFormat="1" applyFont="1" applyFill="1" applyBorder="1" applyAlignment="1">
      <alignment horizontal="left"/>
    </xf>
    <xf numFmtId="0" fontId="0" fillId="0" borderId="0" xfId="0" applyProtection="1"/>
    <xf numFmtId="49" fontId="2" fillId="5" borderId="1" xfId="0" applyNumberFormat="1" applyFont="1" applyFill="1" applyBorder="1" applyAlignment="1">
      <alignment horizontal="left"/>
    </xf>
    <xf numFmtId="49" fontId="3" fillId="6" borderId="1" xfId="0" applyNumberFormat="1" applyFont="1" applyFill="1" applyBorder="1" applyAlignment="1">
      <alignment horizontal="left"/>
    </xf>
    <xf numFmtId="4" fontId="1" fillId="4" borderId="1" xfId="0" applyNumberFormat="1" applyFont="1" applyFill="1" applyBorder="1" applyAlignment="1">
      <alignment horizontal="right"/>
    </xf>
    <xf numFmtId="0" fontId="0" fillId="0" borderId="0" xfId="0"/>
    <xf numFmtId="0" fontId="0" fillId="0" borderId="0" xfId="0" applyProtection="1"/>
    <xf numFmtId="4" fontId="1" fillId="4" borderId="1" xfId="0" applyNumberFormat="1" applyFont="1" applyFill="1" applyBorder="1" applyAlignment="1">
      <alignment horizontal="right"/>
    </xf>
    <xf numFmtId="49" fontId="9" fillId="4" borderId="1" xfId="0" applyNumberFormat="1" applyFont="1" applyFill="1" applyBorder="1" applyAlignment="1">
      <alignment horizontal="left"/>
    </xf>
    <xf numFmtId="0" fontId="0" fillId="0" borderId="0" xfId="0"/>
    <xf numFmtId="0" fontId="0" fillId="0" borderId="0" xfId="0" applyProtection="1"/>
    <xf numFmtId="4" fontId="1" fillId="4" borderId="1" xfId="0" applyNumberFormat="1" applyFont="1" applyFill="1" applyBorder="1" applyAlignment="1">
      <alignment horizontal="right"/>
    </xf>
    <xf numFmtId="49" fontId="10" fillId="6" borderId="1" xfId="0" applyNumberFormat="1" applyFont="1" applyFill="1" applyBorder="1" applyAlignment="1">
      <alignment horizontal="left"/>
    </xf>
    <xf numFmtId="49" fontId="9" fillId="4" borderId="1" xfId="0" applyNumberFormat="1" applyFont="1" applyFill="1" applyBorder="1" applyAlignment="1">
      <alignment horizontal="left"/>
    </xf>
    <xf numFmtId="49" fontId="3" fillId="6" borderId="1" xfId="0" applyNumberFormat="1" applyFont="1" applyFill="1" applyBorder="1" applyAlignment="1">
      <alignment horizontal="left"/>
    </xf>
    <xf numFmtId="49" fontId="1" fillId="4" borderId="1" xfId="0" applyNumberFormat="1" applyFont="1" applyFill="1" applyBorder="1" applyAlignment="1">
      <alignment horizontal="left"/>
    </xf>
    <xf numFmtId="49" fontId="2" fillId="8" borderId="1" xfId="0" applyNumberFormat="1" applyFont="1" applyFill="1" applyBorder="1" applyAlignment="1">
      <alignment horizontal="left"/>
    </xf>
    <xf numFmtId="0" fontId="0" fillId="0" borderId="0" xfId="0"/>
    <xf numFmtId="0" fontId="0" fillId="0" borderId="0" xfId="0" applyProtection="1"/>
    <xf numFmtId="49" fontId="7" fillId="6" borderId="1" xfId="0" applyNumberFormat="1" applyFont="1" applyFill="1" applyBorder="1" applyAlignment="1">
      <alignment horizontal="left"/>
    </xf>
    <xf numFmtId="0" fontId="0" fillId="0" borderId="0" xfId="0"/>
    <xf numFmtId="0" fontId="0" fillId="0" borderId="0" xfId="0" applyProtection="1"/>
    <xf numFmtId="4" fontId="1" fillId="4" borderId="1" xfId="0" applyNumberFormat="1" applyFont="1" applyFill="1" applyBorder="1" applyAlignment="1">
      <alignment horizontal="right"/>
    </xf>
    <xf numFmtId="49" fontId="3" fillId="6" borderId="1" xfId="0" applyNumberFormat="1" applyFont="1" applyFill="1" applyBorder="1" applyAlignment="1">
      <alignment horizontal="left"/>
    </xf>
    <xf numFmtId="49" fontId="1" fillId="4" borderId="1" xfId="0" applyNumberFormat="1" applyFont="1" applyFill="1" applyBorder="1" applyAlignment="1">
      <alignment horizontal="left"/>
    </xf>
    <xf numFmtId="49" fontId="2" fillId="8" borderId="1" xfId="0" applyNumberFormat="1" applyFont="1" applyFill="1" applyBorder="1" applyAlignment="1">
      <alignment horizontal="left"/>
    </xf>
    <xf numFmtId="0" fontId="0" fillId="0" borderId="0" xfId="0"/>
    <xf numFmtId="49" fontId="1" fillId="4" borderId="1" xfId="0" applyNumberFormat="1" applyFont="1" applyFill="1" applyBorder="1" applyAlignment="1">
      <alignment horizontal="left"/>
    </xf>
    <xf numFmtId="0" fontId="0" fillId="0" borderId="0" xfId="0" applyProtection="1"/>
    <xf numFmtId="49" fontId="3" fillId="6" borderId="1" xfId="0" applyNumberFormat="1" applyFont="1" applyFill="1" applyBorder="1" applyAlignment="1">
      <alignment horizontal="left"/>
    </xf>
    <xf numFmtId="4" fontId="1" fillId="4" borderId="1" xfId="0" applyNumberFormat="1" applyFont="1" applyFill="1" applyBorder="1" applyAlignment="1">
      <alignment horizontal="right"/>
    </xf>
    <xf numFmtId="49" fontId="2" fillId="8" borderId="1" xfId="0" applyNumberFormat="1" applyFont="1" applyFill="1" applyBorder="1" applyAlignment="1">
      <alignment horizontal="left"/>
    </xf>
    <xf numFmtId="0" fontId="0" fillId="0" borderId="0" xfId="0"/>
    <xf numFmtId="49" fontId="1" fillId="4" borderId="1" xfId="0" applyNumberFormat="1" applyFont="1" applyFill="1" applyBorder="1" applyAlignment="1">
      <alignment horizontal="left"/>
    </xf>
    <xf numFmtId="0" fontId="0" fillId="0" borderId="0" xfId="0" applyProtection="1"/>
    <xf numFmtId="49" fontId="2" fillId="5" borderId="1" xfId="0" applyNumberFormat="1" applyFont="1" applyFill="1" applyBorder="1" applyAlignment="1">
      <alignment horizontal="left"/>
    </xf>
    <xf numFmtId="49" fontId="3" fillId="6" borderId="1" xfId="0" applyNumberFormat="1" applyFont="1" applyFill="1" applyBorder="1" applyAlignment="1">
      <alignment horizontal="left"/>
    </xf>
    <xf numFmtId="4" fontId="1" fillId="4" borderId="1" xfId="0" applyNumberFormat="1" applyFont="1" applyFill="1" applyBorder="1" applyAlignment="1">
      <alignment horizontal="right"/>
    </xf>
    <xf numFmtId="49" fontId="3" fillId="8" borderId="1" xfId="0" applyNumberFormat="1" applyFont="1" applyFill="1" applyBorder="1" applyAlignment="1">
      <alignment horizontal="left"/>
    </xf>
    <xf numFmtId="49" fontId="2" fillId="5" borderId="1" xfId="0" applyNumberFormat="1" applyFont="1" applyFill="1" applyBorder="1" applyAlignment="1">
      <alignment horizontal="left"/>
    </xf>
    <xf numFmtId="49" fontId="9" fillId="0" borderId="1" xfId="0" applyNumberFormat="1" applyFont="1" applyFill="1" applyBorder="1" applyAlignment="1">
      <alignment horizontal="left" wrapText="1"/>
    </xf>
    <xf numFmtId="49" fontId="3" fillId="6" borderId="1" xfId="0" applyNumberFormat="1" applyFont="1" applyFill="1" applyBorder="1" applyAlignment="1">
      <alignment horizontal="left" wrapText="1"/>
    </xf>
    <xf numFmtId="0" fontId="0" fillId="0" borderId="0" xfId="0"/>
    <xf numFmtId="0" fontId="0" fillId="0" borderId="0" xfId="0" applyProtection="1"/>
    <xf numFmtId="4" fontId="1" fillId="4" borderId="1" xfId="0" applyNumberFormat="1" applyFont="1" applyFill="1" applyBorder="1" applyAlignment="1">
      <alignment horizontal="right"/>
    </xf>
    <xf numFmtId="49" fontId="1" fillId="4" borderId="11" xfId="0" applyNumberFormat="1" applyFont="1" applyFill="1" applyBorder="1" applyAlignment="1">
      <alignment horizontal="left"/>
    </xf>
    <xf numFmtId="4" fontId="1" fillId="4" borderId="7" xfId="0" applyNumberFormat="1" applyFont="1" applyFill="1" applyBorder="1" applyAlignment="1">
      <alignment horizontal="right"/>
    </xf>
    <xf numFmtId="0" fontId="0" fillId="0" borderId="0" xfId="0"/>
    <xf numFmtId="49" fontId="1" fillId="4" borderId="1" xfId="0" applyNumberFormat="1" applyFont="1" applyFill="1" applyBorder="1" applyAlignment="1">
      <alignment horizontal="left"/>
    </xf>
    <xf numFmtId="0" fontId="0" fillId="0" borderId="0" xfId="0" applyProtection="1"/>
    <xf numFmtId="4" fontId="1" fillId="4" borderId="1" xfId="0" applyNumberFormat="1" applyFont="1" applyFill="1" applyBorder="1" applyAlignment="1">
      <alignment horizontal="right"/>
    </xf>
    <xf numFmtId="0" fontId="0" fillId="0" borderId="0" xfId="0"/>
    <xf numFmtId="0" fontId="0" fillId="0" borderId="0" xfId="0" applyProtection="1"/>
    <xf numFmtId="49" fontId="2" fillId="5" borderId="1" xfId="0" applyNumberFormat="1" applyFont="1" applyFill="1" applyBorder="1" applyAlignment="1">
      <alignment horizontal="left"/>
    </xf>
    <xf numFmtId="4" fontId="1" fillId="4" borderId="1" xfId="0" applyNumberFormat="1" applyFont="1" applyFill="1" applyBorder="1" applyAlignment="1">
      <alignment horizontal="right"/>
    </xf>
    <xf numFmtId="49" fontId="12" fillId="5" borderId="1" xfId="0" applyNumberFormat="1" applyFont="1" applyFill="1" applyBorder="1" applyAlignment="1">
      <alignment horizontal="left"/>
    </xf>
    <xf numFmtId="49" fontId="3" fillId="6" borderId="1" xfId="0" applyNumberFormat="1" applyFont="1" applyFill="1" applyBorder="1" applyAlignment="1">
      <alignment horizontal="left"/>
    </xf>
    <xf numFmtId="49" fontId="1" fillId="4" borderId="1" xfId="0" applyNumberFormat="1" applyFont="1" applyFill="1" applyBorder="1" applyAlignment="1">
      <alignment horizontal="left"/>
    </xf>
    <xf numFmtId="0" fontId="0" fillId="0" borderId="0" xfId="0"/>
    <xf numFmtId="0" fontId="0" fillId="0" borderId="0" xfId="0" applyProtection="1"/>
    <xf numFmtId="4" fontId="1" fillId="4" borderId="1" xfId="0" applyNumberFormat="1" applyFont="1" applyFill="1" applyBorder="1" applyAlignment="1">
      <alignment horizontal="right"/>
    </xf>
    <xf numFmtId="49" fontId="1" fillId="11" borderId="1" xfId="0" applyNumberFormat="1" applyFont="1" applyFill="1" applyBorder="1" applyAlignment="1">
      <alignment horizontal="left"/>
    </xf>
    <xf numFmtId="49" fontId="1" fillId="4" borderId="11" xfId="0" applyNumberFormat="1" applyFont="1" applyFill="1" applyBorder="1" applyAlignment="1">
      <alignment horizontal="left"/>
    </xf>
    <xf numFmtId="4" fontId="1" fillId="4" borderId="7" xfId="0" applyNumberFormat="1" applyFont="1" applyFill="1" applyBorder="1" applyAlignment="1">
      <alignment horizontal="right"/>
    </xf>
    <xf numFmtId="49" fontId="12" fillId="5" borderId="1" xfId="0" applyNumberFormat="1" applyFont="1" applyFill="1" applyBorder="1" applyAlignment="1">
      <alignment horizontal="left"/>
    </xf>
    <xf numFmtId="49" fontId="12" fillId="5" borderId="1" xfId="0" applyNumberFormat="1" applyFont="1" applyFill="1" applyBorder="1" applyAlignment="1">
      <alignment horizontal="left" wrapText="1"/>
    </xf>
    <xf numFmtId="49" fontId="10" fillId="6" borderId="1" xfId="0" applyNumberFormat="1" applyFont="1" applyFill="1" applyBorder="1" applyAlignment="1">
      <alignment horizontal="left"/>
    </xf>
    <xf numFmtId="49" fontId="10" fillId="6" borderId="1" xfId="0" applyNumberFormat="1" applyFont="1" applyFill="1" applyBorder="1" applyAlignment="1">
      <alignment horizontal="left" wrapText="1"/>
    </xf>
    <xf numFmtId="49" fontId="9" fillId="4" borderId="1" xfId="0" applyNumberFormat="1" applyFont="1" applyFill="1" applyBorder="1" applyAlignment="1">
      <alignment horizontal="left"/>
    </xf>
    <xf numFmtId="49" fontId="9" fillId="4" borderId="1" xfId="0" applyNumberFormat="1" applyFont="1" applyFill="1" applyBorder="1" applyAlignment="1">
      <alignment horizontal="left" wrapText="1"/>
    </xf>
    <xf numFmtId="49" fontId="12" fillId="8" borderId="1" xfId="0" applyNumberFormat="1" applyFont="1" applyFill="1" applyBorder="1" applyAlignment="1">
      <alignment horizontal="left"/>
    </xf>
    <xf numFmtId="49" fontId="12" fillId="8" borderId="1" xfId="0" applyNumberFormat="1" applyFont="1" applyFill="1" applyBorder="1" applyAlignment="1">
      <alignment horizontal="left" wrapText="1"/>
    </xf>
    <xf numFmtId="49" fontId="3" fillId="6" borderId="1" xfId="0" applyNumberFormat="1" applyFont="1" applyFill="1" applyBorder="1" applyAlignment="1">
      <alignment horizontal="left"/>
    </xf>
    <xf numFmtId="49" fontId="1" fillId="4" borderId="1" xfId="0" applyNumberFormat="1" applyFont="1" applyFill="1" applyBorder="1" applyAlignment="1">
      <alignment horizontal="left"/>
    </xf>
    <xf numFmtId="49" fontId="11" fillId="6" borderId="1" xfId="0" applyNumberFormat="1" applyFont="1" applyFill="1" applyBorder="1" applyAlignment="1">
      <alignment horizontal="left"/>
    </xf>
    <xf numFmtId="49" fontId="10" fillId="8" borderId="1" xfId="0" applyNumberFormat="1" applyFont="1" applyFill="1" applyBorder="1" applyAlignment="1">
      <alignment horizontal="left"/>
    </xf>
    <xf numFmtId="49" fontId="9" fillId="0" borderId="1" xfId="0" applyNumberFormat="1" applyFont="1" applyFill="1" applyBorder="1" applyAlignment="1">
      <alignment horizontal="left"/>
    </xf>
    <xf numFmtId="0" fontId="13" fillId="0" borderId="0" xfId="0" applyFont="1" applyAlignment="1" applyProtection="1">
      <alignment vertical="top" wrapText="1"/>
      <protection locked="0"/>
    </xf>
    <xf numFmtId="49" fontId="10" fillId="8" borderId="1" xfId="0" applyNumberFormat="1" applyFont="1" applyFill="1" applyBorder="1" applyAlignment="1">
      <alignment horizontal="left" wrapText="1"/>
    </xf>
    <xf numFmtId="0" fontId="0" fillId="0" borderId="0" xfId="0"/>
    <xf numFmtId="49" fontId="1" fillId="4" borderId="1" xfId="0" applyNumberFormat="1" applyFont="1" applyFill="1" applyBorder="1" applyAlignment="1">
      <alignment horizontal="left"/>
    </xf>
    <xf numFmtId="0" fontId="0" fillId="0" borderId="0" xfId="0" applyProtection="1"/>
    <xf numFmtId="49" fontId="3" fillId="6" borderId="1" xfId="0" applyNumberFormat="1" applyFont="1" applyFill="1" applyBorder="1" applyAlignment="1">
      <alignment horizontal="left"/>
    </xf>
    <xf numFmtId="4" fontId="1" fillId="4" borderId="1" xfId="0" applyNumberFormat="1" applyFont="1" applyFill="1" applyBorder="1" applyAlignment="1">
      <alignment horizontal="right"/>
    </xf>
    <xf numFmtId="49" fontId="3" fillId="6" borderId="1" xfId="0" applyNumberFormat="1" applyFont="1" applyFill="1" applyBorder="1" applyAlignment="1">
      <alignment horizontal="left" wrapText="1"/>
    </xf>
    <xf numFmtId="49" fontId="1" fillId="4" borderId="1" xfId="0" applyNumberFormat="1" applyFont="1" applyFill="1" applyBorder="1" applyAlignment="1">
      <alignment horizontal="left" wrapText="1"/>
    </xf>
    <xf numFmtId="0" fontId="0" fillId="0" borderId="0" xfId="0"/>
    <xf numFmtId="49" fontId="1" fillId="4" borderId="1" xfId="0" applyNumberFormat="1" applyFont="1" applyFill="1" applyBorder="1" applyAlignment="1">
      <alignment horizontal="left"/>
    </xf>
    <xf numFmtId="0" fontId="0" fillId="0" borderId="0" xfId="0" applyProtection="1"/>
    <xf numFmtId="49" fontId="3" fillId="6" borderId="1" xfId="0" applyNumberFormat="1" applyFont="1" applyFill="1" applyBorder="1" applyAlignment="1">
      <alignment horizontal="left"/>
    </xf>
    <xf numFmtId="4" fontId="1" fillId="4" borderId="1" xfId="0" applyNumberFormat="1" applyFont="1" applyFill="1" applyBorder="1" applyAlignment="1">
      <alignment horizontal="right"/>
    </xf>
    <xf numFmtId="49" fontId="3" fillId="6" borderId="1" xfId="0" applyNumberFormat="1" applyFont="1" applyFill="1" applyBorder="1" applyAlignment="1">
      <alignment horizontal="left" wrapText="1"/>
    </xf>
    <xf numFmtId="49" fontId="1" fillId="4" borderId="1" xfId="0" applyNumberFormat="1" applyFont="1" applyFill="1" applyBorder="1" applyAlignment="1">
      <alignment horizontal="left" wrapText="1"/>
    </xf>
    <xf numFmtId="0" fontId="0" fillId="0" borderId="0" xfId="0"/>
    <xf numFmtId="49" fontId="1" fillId="4" borderId="1" xfId="0" applyNumberFormat="1" applyFont="1" applyFill="1" applyBorder="1" applyAlignment="1">
      <alignment horizontal="left"/>
    </xf>
    <xf numFmtId="0" fontId="0" fillId="0" borderId="0" xfId="0" applyProtection="1"/>
    <xf numFmtId="49" fontId="3" fillId="6" borderId="1" xfId="0" applyNumberFormat="1" applyFont="1" applyFill="1" applyBorder="1" applyAlignment="1">
      <alignment horizontal="left"/>
    </xf>
    <xf numFmtId="4" fontId="1" fillId="4" borderId="1" xfId="0" applyNumberFormat="1" applyFont="1" applyFill="1" applyBorder="1" applyAlignment="1">
      <alignment horizontal="right"/>
    </xf>
    <xf numFmtId="49" fontId="3" fillId="6" borderId="1" xfId="0" applyNumberFormat="1" applyFont="1" applyFill="1" applyBorder="1" applyAlignment="1">
      <alignment horizontal="left" wrapText="1"/>
    </xf>
    <xf numFmtId="49" fontId="1" fillId="4" borderId="1" xfId="0" applyNumberFormat="1" applyFont="1" applyFill="1" applyBorder="1" applyAlignment="1">
      <alignment horizontal="left" wrapText="1"/>
    </xf>
    <xf numFmtId="0" fontId="0" fillId="0" borderId="0" xfId="0"/>
    <xf numFmtId="49" fontId="1" fillId="4" borderId="1" xfId="0" applyNumberFormat="1" applyFont="1" applyFill="1" applyBorder="1" applyAlignment="1">
      <alignment horizontal="left"/>
    </xf>
    <xf numFmtId="0" fontId="0" fillId="0" borderId="0" xfId="0" applyProtection="1"/>
    <xf numFmtId="49" fontId="3" fillId="6" borderId="1" xfId="0" applyNumberFormat="1" applyFont="1" applyFill="1" applyBorder="1" applyAlignment="1">
      <alignment horizontal="left"/>
    </xf>
    <xf numFmtId="4" fontId="1" fillId="4" borderId="1" xfId="0" applyNumberFormat="1" applyFont="1" applyFill="1" applyBorder="1" applyAlignment="1">
      <alignment horizontal="right"/>
    </xf>
    <xf numFmtId="49" fontId="3" fillId="6" borderId="1" xfId="0" applyNumberFormat="1" applyFont="1" applyFill="1" applyBorder="1" applyAlignment="1">
      <alignment horizontal="left" wrapText="1"/>
    </xf>
    <xf numFmtId="49" fontId="1" fillId="4" borderId="1" xfId="0" applyNumberFormat="1" applyFont="1" applyFill="1" applyBorder="1" applyAlignment="1">
      <alignment horizontal="left" wrapText="1"/>
    </xf>
    <xf numFmtId="49" fontId="1" fillId="0" borderId="1" xfId="0" applyNumberFormat="1" applyFont="1" applyFill="1" applyBorder="1" applyAlignment="1">
      <alignment horizontal="left"/>
    </xf>
    <xf numFmtId="0" fontId="0" fillId="0" borderId="0" xfId="0"/>
    <xf numFmtId="49" fontId="1" fillId="4" borderId="1" xfId="0" applyNumberFormat="1" applyFont="1" applyFill="1" applyBorder="1" applyAlignment="1">
      <alignment horizontal="left"/>
    </xf>
    <xf numFmtId="0" fontId="0" fillId="0" borderId="0" xfId="0" applyProtection="1"/>
    <xf numFmtId="49" fontId="3" fillId="6" borderId="1" xfId="0" applyNumberFormat="1" applyFont="1" applyFill="1" applyBorder="1" applyAlignment="1">
      <alignment horizontal="left"/>
    </xf>
    <xf numFmtId="4" fontId="3" fillId="6" borderId="1" xfId="0" applyNumberFormat="1" applyFont="1" applyFill="1" applyBorder="1" applyAlignment="1">
      <alignment horizontal="right"/>
    </xf>
    <xf numFmtId="49" fontId="3" fillId="6" borderId="1" xfId="0" applyNumberFormat="1" applyFont="1" applyFill="1" applyBorder="1" applyAlignment="1">
      <alignment horizontal="left" wrapText="1"/>
    </xf>
    <xf numFmtId="49" fontId="1" fillId="4" borderId="1" xfId="0" applyNumberFormat="1" applyFont="1" applyFill="1" applyBorder="1" applyAlignment="1">
      <alignment horizontal="left" wrapText="1"/>
    </xf>
    <xf numFmtId="49" fontId="10" fillId="6" borderId="1" xfId="0" applyNumberFormat="1" applyFont="1" applyFill="1" applyBorder="1" applyAlignment="1">
      <alignment horizontal="left"/>
    </xf>
    <xf numFmtId="49" fontId="9" fillId="4" borderId="1" xfId="0" applyNumberFormat="1" applyFont="1" applyFill="1" applyBorder="1" applyAlignment="1">
      <alignment horizontal="left"/>
    </xf>
    <xf numFmtId="49" fontId="9" fillId="4" borderId="1" xfId="0" applyNumberFormat="1" applyFont="1" applyFill="1" applyBorder="1" applyAlignment="1">
      <alignment horizontal="left" wrapText="1"/>
    </xf>
    <xf numFmtId="49" fontId="10" fillId="6" borderId="1" xfId="0" applyNumberFormat="1" applyFont="1" applyFill="1" applyBorder="1" applyAlignment="1">
      <alignment horizontal="left" wrapText="1"/>
    </xf>
    <xf numFmtId="49" fontId="10" fillId="6" borderId="1" xfId="0" applyNumberFormat="1" applyFont="1" applyFill="1" applyBorder="1" applyAlignment="1">
      <alignment horizontal="left"/>
    </xf>
    <xf numFmtId="49" fontId="9" fillId="4" borderId="1" xfId="0" applyNumberFormat="1" applyFont="1" applyFill="1" applyBorder="1" applyAlignment="1">
      <alignment horizontal="left"/>
    </xf>
    <xf numFmtId="0" fontId="0" fillId="0" borderId="0" xfId="0"/>
    <xf numFmtId="49" fontId="1" fillId="4" borderId="1" xfId="0" applyNumberFormat="1" applyFont="1" applyFill="1" applyBorder="1" applyAlignment="1">
      <alignment horizontal="left"/>
    </xf>
    <xf numFmtId="0" fontId="0" fillId="0" borderId="0" xfId="0" applyProtection="1"/>
    <xf numFmtId="49" fontId="3" fillId="6" borderId="1" xfId="0" applyNumberFormat="1" applyFont="1" applyFill="1" applyBorder="1" applyAlignment="1">
      <alignment horizontal="left"/>
    </xf>
    <xf numFmtId="4" fontId="3" fillId="6" borderId="1" xfId="0" applyNumberFormat="1" applyFont="1" applyFill="1" applyBorder="1" applyAlignment="1">
      <alignment horizontal="right"/>
    </xf>
    <xf numFmtId="49" fontId="3" fillId="6" borderId="1" xfId="0" applyNumberFormat="1" applyFont="1" applyFill="1" applyBorder="1" applyAlignment="1">
      <alignment horizontal="left" wrapText="1"/>
    </xf>
    <xf numFmtId="49" fontId="1" fillId="4" borderId="1" xfId="0" applyNumberFormat="1" applyFont="1" applyFill="1" applyBorder="1" applyAlignment="1">
      <alignment horizontal="left" wrapText="1"/>
    </xf>
    <xf numFmtId="0" fontId="0" fillId="0" borderId="0" xfId="0"/>
    <xf numFmtId="49" fontId="1" fillId="4" borderId="1" xfId="0" applyNumberFormat="1" applyFont="1" applyFill="1" applyBorder="1" applyAlignment="1">
      <alignment horizontal="left"/>
    </xf>
    <xf numFmtId="0" fontId="0" fillId="0" borderId="0" xfId="0" applyProtection="1"/>
    <xf numFmtId="49" fontId="3" fillId="6" borderId="1" xfId="0" applyNumberFormat="1" applyFont="1" applyFill="1" applyBorder="1" applyAlignment="1">
      <alignment horizontal="left"/>
    </xf>
    <xf numFmtId="4" fontId="1" fillId="4" borderId="1" xfId="0" applyNumberFormat="1" applyFont="1" applyFill="1" applyBorder="1" applyAlignment="1">
      <alignment horizontal="right"/>
    </xf>
    <xf numFmtId="49" fontId="3" fillId="6" borderId="1" xfId="0" applyNumberFormat="1" applyFont="1" applyFill="1" applyBorder="1" applyAlignment="1">
      <alignment horizontal="left" wrapText="1"/>
    </xf>
    <xf numFmtId="49" fontId="1" fillId="4" borderId="1" xfId="0" applyNumberFormat="1" applyFont="1" applyFill="1" applyBorder="1" applyAlignment="1">
      <alignment horizontal="left" wrapText="1"/>
    </xf>
    <xf numFmtId="49" fontId="9" fillId="4" borderId="1" xfId="0" applyNumberFormat="1" applyFont="1" applyFill="1" applyBorder="1" applyAlignment="1">
      <alignment horizontal="left" wrapText="1"/>
    </xf>
    <xf numFmtId="49" fontId="10" fillId="6" borderId="1" xfId="0" applyNumberFormat="1" applyFont="1" applyFill="1" applyBorder="1" applyAlignment="1">
      <alignment horizontal="left" wrapText="1"/>
    </xf>
    <xf numFmtId="49" fontId="10" fillId="6" borderId="1" xfId="0" applyNumberFormat="1" applyFont="1" applyFill="1" applyBorder="1" applyAlignment="1">
      <alignment horizontal="left"/>
    </xf>
    <xf numFmtId="49" fontId="9" fillId="4" borderId="1" xfId="0" applyNumberFormat="1" applyFont="1" applyFill="1" applyBorder="1" applyAlignment="1">
      <alignment horizontal="left"/>
    </xf>
    <xf numFmtId="0" fontId="0" fillId="0" borderId="0" xfId="0"/>
    <xf numFmtId="0" fontId="0" fillId="0" borderId="0" xfId="0" applyProtection="1"/>
    <xf numFmtId="49" fontId="3" fillId="6" borderId="1" xfId="0" applyNumberFormat="1" applyFont="1" applyFill="1" applyBorder="1" applyAlignment="1">
      <alignment horizontal="left"/>
    </xf>
    <xf numFmtId="4" fontId="1" fillId="4" borderId="1" xfId="0" applyNumberFormat="1" applyFont="1" applyFill="1" applyBorder="1" applyAlignment="1">
      <alignment horizontal="right"/>
    </xf>
    <xf numFmtId="49" fontId="3" fillId="6" borderId="1" xfId="0" applyNumberFormat="1" applyFont="1" applyFill="1" applyBorder="1" applyAlignment="1">
      <alignment horizontal="left" wrapText="1"/>
    </xf>
    <xf numFmtId="49" fontId="1" fillId="4" borderId="1" xfId="0" applyNumberFormat="1" applyFont="1" applyFill="1" applyBorder="1" applyAlignment="1">
      <alignment horizontal="left"/>
    </xf>
    <xf numFmtId="49" fontId="1" fillId="4" borderId="1" xfId="0" applyNumberFormat="1" applyFont="1" applyFill="1" applyBorder="1" applyAlignment="1">
      <alignment horizontal="left" wrapText="1"/>
    </xf>
    <xf numFmtId="0" fontId="0" fillId="0" borderId="0" xfId="0"/>
    <xf numFmtId="49" fontId="1" fillId="4" borderId="1" xfId="0" applyNumberFormat="1" applyFont="1" applyFill="1" applyBorder="1" applyAlignment="1">
      <alignment horizontal="left"/>
    </xf>
    <xf numFmtId="0" fontId="0" fillId="0" borderId="0" xfId="0" applyProtection="1"/>
    <xf numFmtId="4" fontId="1" fillId="4" borderId="1" xfId="0" applyNumberFormat="1" applyFont="1" applyFill="1" applyBorder="1" applyAlignment="1">
      <alignment horizontal="right"/>
    </xf>
    <xf numFmtId="49" fontId="1" fillId="4" borderId="1" xfId="0" applyNumberFormat="1" applyFont="1" applyFill="1" applyBorder="1" applyAlignment="1">
      <alignment horizontal="left" wrapText="1"/>
    </xf>
    <xf numFmtId="0" fontId="0" fillId="0" borderId="0" xfId="0"/>
    <xf numFmtId="49" fontId="1" fillId="4" borderId="1" xfId="0" applyNumberFormat="1" applyFont="1" applyFill="1" applyBorder="1" applyAlignment="1">
      <alignment horizontal="left"/>
    </xf>
    <xf numFmtId="0" fontId="0" fillId="0" borderId="0" xfId="0" applyProtection="1"/>
    <xf numFmtId="49" fontId="3" fillId="6" borderId="1" xfId="0" applyNumberFormat="1" applyFont="1" applyFill="1" applyBorder="1" applyAlignment="1">
      <alignment horizontal="left"/>
    </xf>
    <xf numFmtId="4" fontId="1" fillId="4" borderId="1" xfId="0" applyNumberFormat="1" applyFont="1" applyFill="1" applyBorder="1" applyAlignment="1">
      <alignment horizontal="right"/>
    </xf>
    <xf numFmtId="49" fontId="3" fillId="6" borderId="1" xfId="0" applyNumberFormat="1" applyFont="1" applyFill="1" applyBorder="1" applyAlignment="1">
      <alignment horizontal="left" wrapText="1"/>
    </xf>
    <xf numFmtId="49" fontId="1" fillId="4" borderId="1" xfId="0" applyNumberFormat="1" applyFont="1" applyFill="1" applyBorder="1" applyAlignment="1">
      <alignment horizontal="left" wrapText="1"/>
    </xf>
    <xf numFmtId="0" fontId="0" fillId="0" borderId="0" xfId="0"/>
    <xf numFmtId="49" fontId="1" fillId="4" borderId="1" xfId="0" applyNumberFormat="1" applyFont="1" applyFill="1" applyBorder="1" applyAlignment="1">
      <alignment horizontal="left"/>
    </xf>
    <xf numFmtId="0" fontId="0" fillId="0" borderId="0" xfId="0" applyProtection="1"/>
    <xf numFmtId="49" fontId="3" fillId="6" borderId="1" xfId="0" applyNumberFormat="1" applyFont="1" applyFill="1" applyBorder="1" applyAlignment="1">
      <alignment horizontal="left"/>
    </xf>
    <xf numFmtId="4" fontId="1" fillId="4" borderId="1" xfId="0" applyNumberFormat="1" applyFont="1" applyFill="1" applyBorder="1" applyAlignment="1">
      <alignment horizontal="right"/>
    </xf>
    <xf numFmtId="49" fontId="3" fillId="6" borderId="1" xfId="0" applyNumberFormat="1" applyFont="1" applyFill="1" applyBorder="1" applyAlignment="1">
      <alignment horizontal="left" wrapText="1"/>
    </xf>
    <xf numFmtId="49" fontId="1" fillId="4" borderId="1" xfId="0" applyNumberFormat="1" applyFont="1" applyFill="1" applyBorder="1" applyAlignment="1">
      <alignment horizontal="left" wrapText="1"/>
    </xf>
    <xf numFmtId="0" fontId="0" fillId="0" borderId="0" xfId="0"/>
    <xf numFmtId="49" fontId="1" fillId="4" borderId="1" xfId="0" applyNumberFormat="1" applyFont="1" applyFill="1" applyBorder="1" applyAlignment="1">
      <alignment horizontal="left"/>
    </xf>
    <xf numFmtId="0" fontId="0" fillId="0" borderId="0" xfId="0" applyProtection="1"/>
    <xf numFmtId="49" fontId="3" fillId="6" borderId="1" xfId="0" applyNumberFormat="1" applyFont="1" applyFill="1" applyBorder="1" applyAlignment="1">
      <alignment horizontal="left"/>
    </xf>
    <xf numFmtId="4" fontId="1" fillId="4" borderId="1" xfId="0" applyNumberFormat="1" applyFont="1" applyFill="1" applyBorder="1" applyAlignment="1">
      <alignment horizontal="right"/>
    </xf>
    <xf numFmtId="49" fontId="3" fillId="6" borderId="1" xfId="0" applyNumberFormat="1" applyFont="1" applyFill="1" applyBorder="1" applyAlignment="1">
      <alignment horizontal="left" wrapText="1"/>
    </xf>
    <xf numFmtId="49" fontId="1" fillId="4" borderId="1" xfId="0" applyNumberFormat="1" applyFont="1" applyFill="1" applyBorder="1" applyAlignment="1">
      <alignment horizontal="left" wrapText="1"/>
    </xf>
    <xf numFmtId="0" fontId="0" fillId="0" borderId="0" xfId="0"/>
    <xf numFmtId="49" fontId="1" fillId="4" borderId="1" xfId="0" applyNumberFormat="1" applyFont="1" applyFill="1" applyBorder="1" applyAlignment="1">
      <alignment horizontal="left"/>
    </xf>
    <xf numFmtId="0" fontId="0" fillId="0" borderId="0" xfId="0" applyProtection="1"/>
    <xf numFmtId="49" fontId="3" fillId="6" borderId="1" xfId="0" applyNumberFormat="1" applyFont="1" applyFill="1" applyBorder="1" applyAlignment="1">
      <alignment horizontal="left"/>
    </xf>
    <xf numFmtId="4" fontId="1" fillId="4" borderId="1" xfId="0" applyNumberFormat="1" applyFont="1" applyFill="1" applyBorder="1" applyAlignment="1">
      <alignment horizontal="right"/>
    </xf>
    <xf numFmtId="49" fontId="3" fillId="6" borderId="1" xfId="0" applyNumberFormat="1" applyFont="1" applyFill="1" applyBorder="1" applyAlignment="1">
      <alignment horizontal="left" wrapText="1"/>
    </xf>
    <xf numFmtId="49" fontId="1" fillId="4" borderId="1" xfId="0" applyNumberFormat="1" applyFont="1" applyFill="1" applyBorder="1" applyAlignment="1">
      <alignment horizontal="left" wrapText="1"/>
    </xf>
    <xf numFmtId="165" fontId="1" fillId="4" borderId="1" xfId="0" applyNumberFormat="1" applyFont="1" applyFill="1" applyBorder="1" applyAlignment="1">
      <alignment horizontal="left" wrapText="1"/>
    </xf>
    <xf numFmtId="0" fontId="0" fillId="0" borderId="0" xfId="0"/>
    <xf numFmtId="49" fontId="1" fillId="4" borderId="1" xfId="0" applyNumberFormat="1" applyFont="1" applyFill="1" applyBorder="1" applyAlignment="1">
      <alignment horizontal="left"/>
    </xf>
    <xf numFmtId="0" fontId="0" fillId="0" borderId="0" xfId="0" applyProtection="1"/>
    <xf numFmtId="49" fontId="3" fillId="6" borderId="1" xfId="0" applyNumberFormat="1" applyFont="1" applyFill="1" applyBorder="1" applyAlignment="1">
      <alignment horizontal="left"/>
    </xf>
    <xf numFmtId="4" fontId="1" fillId="4" borderId="1" xfId="0" applyNumberFormat="1" applyFont="1" applyFill="1" applyBorder="1" applyAlignment="1">
      <alignment horizontal="right"/>
    </xf>
    <xf numFmtId="49" fontId="3" fillId="8" borderId="1" xfId="0" applyNumberFormat="1" applyFont="1" applyFill="1" applyBorder="1" applyAlignment="1">
      <alignment horizontal="left"/>
    </xf>
    <xf numFmtId="49" fontId="3" fillId="6" borderId="1" xfId="0" applyNumberFormat="1" applyFont="1" applyFill="1" applyBorder="1" applyAlignment="1">
      <alignment horizontal="left" wrapText="1"/>
    </xf>
    <xf numFmtId="49" fontId="1" fillId="4" borderId="1" xfId="0" applyNumberFormat="1" applyFont="1" applyFill="1" applyBorder="1" applyAlignment="1">
      <alignment horizontal="left" wrapText="1"/>
    </xf>
    <xf numFmtId="49" fontId="3" fillId="8" borderId="1" xfId="0" applyNumberFormat="1" applyFont="1" applyFill="1" applyBorder="1" applyAlignment="1">
      <alignment horizontal="left" wrapText="1"/>
    </xf>
    <xf numFmtId="0" fontId="0" fillId="0" borderId="0" xfId="0"/>
    <xf numFmtId="49" fontId="1" fillId="4" borderId="1" xfId="0" applyNumberFormat="1" applyFont="1" applyFill="1" applyBorder="1" applyAlignment="1">
      <alignment horizontal="left"/>
    </xf>
    <xf numFmtId="0" fontId="0" fillId="0" borderId="0" xfId="0" applyProtection="1"/>
    <xf numFmtId="49" fontId="3" fillId="6" borderId="1" xfId="0" applyNumberFormat="1" applyFont="1" applyFill="1" applyBorder="1" applyAlignment="1">
      <alignment horizontal="left"/>
    </xf>
    <xf numFmtId="4" fontId="1" fillId="4" borderId="1" xfId="0" applyNumberFormat="1" applyFont="1" applyFill="1" applyBorder="1" applyAlignment="1">
      <alignment horizontal="right"/>
    </xf>
    <xf numFmtId="49" fontId="3" fillId="8" borderId="1" xfId="0" applyNumberFormat="1" applyFont="1" applyFill="1" applyBorder="1" applyAlignment="1">
      <alignment horizontal="left"/>
    </xf>
    <xf numFmtId="49" fontId="3" fillId="6" borderId="1" xfId="0" applyNumberFormat="1" applyFont="1" applyFill="1" applyBorder="1" applyAlignment="1">
      <alignment horizontal="left" wrapText="1"/>
    </xf>
    <xf numFmtId="49" fontId="1" fillId="4" borderId="1" xfId="0" applyNumberFormat="1" applyFont="1" applyFill="1" applyBorder="1" applyAlignment="1">
      <alignment horizontal="left" wrapText="1"/>
    </xf>
    <xf numFmtId="49" fontId="3" fillId="8" borderId="1" xfId="0" applyNumberFormat="1" applyFont="1" applyFill="1" applyBorder="1" applyAlignment="1">
      <alignment horizontal="left" wrapText="1"/>
    </xf>
    <xf numFmtId="0" fontId="0" fillId="0" borderId="0" xfId="0"/>
    <xf numFmtId="49" fontId="1" fillId="4" borderId="1" xfId="0" applyNumberFormat="1" applyFont="1" applyFill="1" applyBorder="1" applyAlignment="1">
      <alignment horizontal="left"/>
    </xf>
    <xf numFmtId="0" fontId="0" fillId="0" borderId="0" xfId="0" applyProtection="1"/>
    <xf numFmtId="49" fontId="3" fillId="6" borderId="1" xfId="0" applyNumberFormat="1" applyFont="1" applyFill="1" applyBorder="1" applyAlignment="1">
      <alignment horizontal="left"/>
    </xf>
    <xf numFmtId="4" fontId="1" fillId="4" borderId="1" xfId="0" applyNumberFormat="1" applyFont="1" applyFill="1" applyBorder="1" applyAlignment="1">
      <alignment horizontal="right"/>
    </xf>
    <xf numFmtId="49" fontId="3" fillId="8" borderId="1" xfId="0" applyNumberFormat="1" applyFont="1" applyFill="1" applyBorder="1" applyAlignment="1">
      <alignment horizontal="left"/>
    </xf>
    <xf numFmtId="49" fontId="3" fillId="6" borderId="1" xfId="0" applyNumberFormat="1" applyFont="1" applyFill="1" applyBorder="1" applyAlignment="1">
      <alignment horizontal="left" wrapText="1"/>
    </xf>
    <xf numFmtId="49" fontId="1" fillId="4" borderId="1" xfId="0" applyNumberFormat="1" applyFont="1" applyFill="1" applyBorder="1" applyAlignment="1">
      <alignment horizontal="left" wrapText="1"/>
    </xf>
    <xf numFmtId="49" fontId="3" fillId="8" borderId="1" xfId="0" applyNumberFormat="1" applyFont="1" applyFill="1" applyBorder="1" applyAlignment="1">
      <alignment horizontal="left" wrapText="1"/>
    </xf>
    <xf numFmtId="0" fontId="0" fillId="0" borderId="0" xfId="0"/>
    <xf numFmtId="49" fontId="1" fillId="4" borderId="1" xfId="0" applyNumberFormat="1" applyFont="1" applyFill="1" applyBorder="1" applyAlignment="1">
      <alignment horizontal="left"/>
    </xf>
    <xf numFmtId="0" fontId="0" fillId="0" borderId="0" xfId="0" applyProtection="1"/>
    <xf numFmtId="49" fontId="3" fillId="6" borderId="1" xfId="0" applyNumberFormat="1" applyFont="1" applyFill="1" applyBorder="1" applyAlignment="1">
      <alignment horizontal="left"/>
    </xf>
    <xf numFmtId="4" fontId="1" fillId="4" borderId="1" xfId="0" applyNumberFormat="1" applyFont="1" applyFill="1" applyBorder="1" applyAlignment="1">
      <alignment horizontal="right"/>
    </xf>
    <xf numFmtId="49" fontId="3" fillId="8" borderId="1" xfId="0" applyNumberFormat="1" applyFont="1" applyFill="1" applyBorder="1" applyAlignment="1">
      <alignment horizontal="left"/>
    </xf>
    <xf numFmtId="49" fontId="3" fillId="6" borderId="1" xfId="0" applyNumberFormat="1" applyFont="1" applyFill="1" applyBorder="1" applyAlignment="1">
      <alignment horizontal="left" wrapText="1"/>
    </xf>
    <xf numFmtId="49" fontId="1" fillId="4" borderId="1" xfId="0" applyNumberFormat="1" applyFont="1" applyFill="1" applyBorder="1" applyAlignment="1">
      <alignment horizontal="left" wrapText="1"/>
    </xf>
    <xf numFmtId="0" fontId="0" fillId="0" borderId="0" xfId="0"/>
    <xf numFmtId="49" fontId="1" fillId="4" borderId="1" xfId="0" applyNumberFormat="1" applyFont="1" applyFill="1" applyBorder="1" applyAlignment="1">
      <alignment horizontal="left"/>
    </xf>
    <xf numFmtId="0" fontId="0" fillId="0" borderId="0" xfId="0" applyProtection="1"/>
    <xf numFmtId="49" fontId="3" fillId="6" borderId="1" xfId="0" applyNumberFormat="1" applyFont="1" applyFill="1" applyBorder="1" applyAlignment="1">
      <alignment horizontal="left"/>
    </xf>
    <xf numFmtId="4" fontId="1" fillId="4" borderId="1" xfId="0" applyNumberFormat="1" applyFont="1" applyFill="1" applyBorder="1" applyAlignment="1">
      <alignment horizontal="right"/>
    </xf>
    <xf numFmtId="49" fontId="9" fillId="4" borderId="1" xfId="0" applyNumberFormat="1" applyFont="1" applyFill="1" applyBorder="1" applyAlignment="1">
      <alignment horizontal="left"/>
    </xf>
    <xf numFmtId="49" fontId="10" fillId="6" borderId="1" xfId="0" applyNumberFormat="1" applyFont="1" applyFill="1" applyBorder="1" applyAlignment="1">
      <alignment horizontal="left"/>
    </xf>
    <xf numFmtId="49" fontId="3" fillId="12" borderId="1" xfId="0" applyNumberFormat="1" applyFont="1" applyFill="1" applyBorder="1" applyAlignment="1">
      <alignment horizontal="left"/>
    </xf>
    <xf numFmtId="49" fontId="1" fillId="12" borderId="1" xfId="0" applyNumberFormat="1" applyFont="1" applyFill="1" applyBorder="1" applyAlignment="1">
      <alignment horizontal="left"/>
    </xf>
    <xf numFmtId="49" fontId="1" fillId="12" borderId="1" xfId="0" applyNumberFormat="1" applyFont="1" applyFill="1" applyBorder="1" applyAlignment="1">
      <alignment horizontal="left" wrapText="1"/>
    </xf>
    <xf numFmtId="49" fontId="10" fillId="12" borderId="1" xfId="0" applyNumberFormat="1" applyFont="1" applyFill="1" applyBorder="1" applyAlignment="1">
      <alignment horizontal="left"/>
    </xf>
    <xf numFmtId="49" fontId="9" fillId="12" borderId="1" xfId="0" applyNumberFormat="1" applyFont="1" applyFill="1" applyBorder="1" applyAlignment="1">
      <alignment horizontal="left"/>
    </xf>
    <xf numFmtId="0" fontId="0" fillId="0" borderId="0" xfId="0"/>
    <xf numFmtId="49" fontId="1" fillId="4" borderId="1" xfId="0" applyNumberFormat="1" applyFont="1" applyFill="1" applyBorder="1" applyAlignment="1">
      <alignment horizontal="left"/>
    </xf>
    <xf numFmtId="0" fontId="0" fillId="0" borderId="0" xfId="0" applyProtection="1"/>
    <xf numFmtId="49" fontId="3" fillId="6" borderId="1" xfId="0" applyNumberFormat="1" applyFont="1" applyFill="1" applyBorder="1" applyAlignment="1">
      <alignment horizontal="left"/>
    </xf>
    <xf numFmtId="4" fontId="1" fillId="4" borderId="1" xfId="0" applyNumberFormat="1" applyFont="1" applyFill="1" applyBorder="1" applyAlignment="1">
      <alignment horizontal="right"/>
    </xf>
    <xf numFmtId="49" fontId="9" fillId="4" borderId="1" xfId="0" applyNumberFormat="1" applyFont="1" applyFill="1" applyBorder="1" applyAlignment="1">
      <alignment horizontal="left"/>
    </xf>
    <xf numFmtId="49" fontId="10" fillId="6" borderId="1" xfId="0" applyNumberFormat="1" applyFont="1" applyFill="1" applyBorder="1" applyAlignment="1">
      <alignment horizontal="left"/>
    </xf>
    <xf numFmtId="49" fontId="3" fillId="12" borderId="1" xfId="0" applyNumberFormat="1" applyFont="1" applyFill="1" applyBorder="1" applyAlignment="1">
      <alignment horizontal="left"/>
    </xf>
    <xf numFmtId="49" fontId="1" fillId="12" borderId="1" xfId="0" applyNumberFormat="1" applyFont="1" applyFill="1" applyBorder="1" applyAlignment="1">
      <alignment horizontal="left" wrapText="1"/>
    </xf>
    <xf numFmtId="49" fontId="10" fillId="12" borderId="1" xfId="0" applyNumberFormat="1" applyFont="1" applyFill="1" applyBorder="1" applyAlignment="1">
      <alignment horizontal="left"/>
    </xf>
    <xf numFmtId="49" fontId="9" fillId="12" borderId="1" xfId="0" applyNumberFormat="1" applyFont="1" applyFill="1" applyBorder="1" applyAlignment="1">
      <alignment horizontal="left" wrapText="1"/>
    </xf>
    <xf numFmtId="49" fontId="3" fillId="6" borderId="1" xfId="0" applyNumberFormat="1" applyFont="1" applyFill="1" applyBorder="1" applyAlignment="1">
      <alignment horizontal="left" wrapText="1"/>
    </xf>
    <xf numFmtId="49" fontId="1" fillId="4" borderId="1" xfId="0" applyNumberFormat="1" applyFont="1" applyFill="1" applyBorder="1" applyAlignment="1">
      <alignment horizontal="left" wrapText="1"/>
    </xf>
    <xf numFmtId="49" fontId="10" fillId="6" borderId="1" xfId="0" applyNumberFormat="1" applyFont="1" applyFill="1" applyBorder="1" applyAlignment="1">
      <alignment horizontal="left" wrapText="1"/>
    </xf>
    <xf numFmtId="49" fontId="9" fillId="4" borderId="1" xfId="0" applyNumberFormat="1" applyFont="1" applyFill="1" applyBorder="1" applyAlignment="1">
      <alignment horizontal="left" wrapText="1"/>
    </xf>
    <xf numFmtId="49" fontId="3" fillId="3" borderId="1" xfId="0" applyNumberFormat="1" applyFont="1" applyFill="1" applyBorder="1" applyAlignment="1">
      <alignment horizontal="left"/>
    </xf>
    <xf numFmtId="49" fontId="1" fillId="4" borderId="1" xfId="0" applyNumberFormat="1" applyFont="1" applyFill="1" applyBorder="1" applyAlignment="1">
      <alignment horizontal="left"/>
    </xf>
    <xf numFmtId="49" fontId="3" fillId="6" borderId="1" xfId="0" applyNumberFormat="1" applyFont="1" applyFill="1" applyBorder="1" applyAlignment="1">
      <alignment horizontal="left"/>
    </xf>
    <xf numFmtId="49" fontId="3" fillId="6" borderId="1" xfId="0" applyNumberFormat="1" applyFont="1" applyFill="1" applyBorder="1" applyAlignment="1">
      <alignment horizontal="left" wrapText="1"/>
    </xf>
    <xf numFmtId="49" fontId="1" fillId="4" borderId="1" xfId="0" applyNumberFormat="1" applyFont="1" applyFill="1" applyBorder="1" applyAlignment="1">
      <alignment horizontal="left" wrapText="1"/>
    </xf>
    <xf numFmtId="49" fontId="1" fillId="11" borderId="1" xfId="0" applyNumberFormat="1" applyFont="1" applyFill="1" applyBorder="1" applyAlignment="1">
      <alignment horizontal="left"/>
    </xf>
    <xf numFmtId="49" fontId="9" fillId="4" borderId="1" xfId="0" applyNumberFormat="1" applyFont="1" applyFill="1" applyBorder="1" applyAlignment="1">
      <alignment horizontal="left"/>
    </xf>
    <xf numFmtId="49" fontId="10" fillId="6" borderId="1" xfId="0" applyNumberFormat="1" applyFont="1" applyFill="1" applyBorder="1" applyAlignment="1">
      <alignment horizontal="left"/>
    </xf>
    <xf numFmtId="49" fontId="10" fillId="6" borderId="1" xfId="0" applyNumberFormat="1" applyFont="1" applyFill="1" applyBorder="1" applyAlignment="1">
      <alignment horizontal="left" wrapText="1"/>
    </xf>
    <xf numFmtId="49" fontId="9" fillId="4" borderId="1" xfId="0" applyNumberFormat="1" applyFont="1" applyFill="1" applyBorder="1" applyAlignment="1">
      <alignment horizontal="left" wrapText="1"/>
    </xf>
    <xf numFmtId="4" fontId="10" fillId="6" borderId="1" xfId="0" applyNumberFormat="1" applyFont="1" applyFill="1" applyBorder="1" applyAlignment="1">
      <alignment horizontal="right"/>
    </xf>
    <xf numFmtId="4" fontId="10" fillId="8" borderId="1" xfId="0" applyNumberFormat="1" applyFont="1" applyFill="1" applyBorder="1" applyAlignment="1">
      <alignment horizontal="right"/>
    </xf>
    <xf numFmtId="4" fontId="11" fillId="6" borderId="1" xfId="0" applyNumberFormat="1" applyFont="1" applyFill="1" applyBorder="1" applyAlignment="1">
      <alignment horizontal="left"/>
    </xf>
    <xf numFmtId="4" fontId="10" fillId="6" borderId="1" xfId="0" applyNumberFormat="1" applyFont="1" applyFill="1" applyBorder="1" applyAlignment="1">
      <alignment horizontal="right" wrapText="1"/>
    </xf>
    <xf numFmtId="4" fontId="9" fillId="4" borderId="1" xfId="0" applyNumberFormat="1" applyFont="1" applyFill="1" applyBorder="1" applyAlignment="1">
      <alignment horizontal="right" wrapText="1"/>
    </xf>
    <xf numFmtId="4" fontId="10" fillId="6" borderId="1" xfId="0" applyNumberFormat="1" applyFont="1" applyFill="1" applyBorder="1" applyAlignment="1">
      <alignment horizontal="left" wrapText="1"/>
    </xf>
    <xf numFmtId="4" fontId="12" fillId="5" borderId="1" xfId="0" applyNumberFormat="1" applyFont="1" applyFill="1" applyBorder="1" applyAlignment="1">
      <alignment horizontal="right"/>
    </xf>
    <xf numFmtId="4" fontId="9" fillId="4" borderId="1" xfId="0" applyNumberFormat="1" applyFont="1" applyFill="1" applyBorder="1" applyAlignment="1">
      <alignment horizontal="right"/>
    </xf>
    <xf numFmtId="4" fontId="9" fillId="0" borderId="1" xfId="0" applyNumberFormat="1" applyFont="1" applyFill="1" applyBorder="1" applyAlignment="1">
      <alignment horizontal="right"/>
    </xf>
    <xf numFmtId="4" fontId="12" fillId="8" borderId="1" xfId="0" applyNumberFormat="1" applyFont="1" applyFill="1" applyBorder="1" applyAlignment="1">
      <alignment horizontal="right"/>
    </xf>
    <xf numFmtId="4" fontId="11" fillId="6" borderId="1" xfId="0" applyNumberFormat="1" applyFont="1" applyFill="1" applyBorder="1" applyAlignment="1">
      <alignment horizontal="right"/>
    </xf>
    <xf numFmtId="4" fontId="10" fillId="12" borderId="1" xfId="0" applyNumberFormat="1" applyFont="1" applyFill="1" applyBorder="1" applyAlignment="1">
      <alignment horizontal="right"/>
    </xf>
    <xf numFmtId="4" fontId="9" fillId="12" borderId="1" xfId="0" applyNumberFormat="1" applyFont="1" applyFill="1" applyBorder="1" applyAlignment="1">
      <alignment horizontal="right"/>
    </xf>
    <xf numFmtId="4" fontId="9" fillId="12" borderId="1" xfId="0" applyNumberFormat="1" applyFont="1" applyFill="1" applyBorder="1" applyAlignment="1">
      <alignment horizontal="right" wrapText="1"/>
    </xf>
    <xf numFmtId="49" fontId="4" fillId="9" borderId="2" xfId="0" applyNumberFormat="1" applyFont="1" applyFill="1" applyBorder="1" applyAlignment="1">
      <alignment horizontal="center" vertical="center"/>
    </xf>
    <xf numFmtId="49" fontId="4" fillId="9" borderId="3" xfId="0" applyNumberFormat="1" applyFont="1" applyFill="1" applyBorder="1" applyAlignment="1">
      <alignment horizontal="center" vertical="center"/>
    </xf>
    <xf numFmtId="49" fontId="4" fillId="9" borderId="4" xfId="0" applyNumberFormat="1" applyFont="1" applyFill="1" applyBorder="1" applyAlignment="1">
      <alignment horizontal="center" vertical="center"/>
    </xf>
    <xf numFmtId="49" fontId="3" fillId="3" borderId="17" xfId="0" applyNumberFormat="1" applyFont="1" applyFill="1" applyBorder="1" applyAlignment="1">
      <alignment horizontal="left" vertical="center" wrapText="1"/>
    </xf>
    <xf numFmtId="49" fontId="3" fillId="3" borderId="18" xfId="0" applyNumberFormat="1" applyFont="1" applyFill="1" applyBorder="1" applyAlignment="1">
      <alignment horizontal="left" vertical="center" wrapText="1"/>
    </xf>
  </cellXfs>
  <cellStyles count="1">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45"/>
  <sheetViews>
    <sheetView tabSelected="1" topLeftCell="A25" zoomScaleNormal="100" workbookViewId="0">
      <selection activeCell="B26" sqref="B26"/>
    </sheetView>
  </sheetViews>
  <sheetFormatPr defaultRowHeight="15"/>
  <cols>
    <col min="1" max="1" width="32.140625" style="1" bestFit="1" customWidth="1"/>
    <col min="2" max="2" width="22.28515625" style="5" customWidth="1"/>
    <col min="3" max="3" width="32.85546875" style="5" customWidth="1"/>
    <col min="5" max="5" width="0" style="4" hidden="1" customWidth="1"/>
  </cols>
  <sheetData>
    <row r="1" spans="1:7" ht="21" thickBot="1">
      <c r="A1" s="323" t="s">
        <v>226</v>
      </c>
      <c r="B1" s="324"/>
      <c r="C1" s="325"/>
      <c r="D1" s="1"/>
      <c r="E1" s="1"/>
      <c r="F1" s="1"/>
      <c r="G1" s="1"/>
    </row>
    <row r="2" spans="1:7" s="22" customFormat="1" ht="27.2" customHeight="1">
      <c r="A2" s="20" t="s">
        <v>1</v>
      </c>
      <c r="B2" s="326" t="s">
        <v>717</v>
      </c>
      <c r="C2" s="327"/>
      <c r="D2" s="21"/>
      <c r="E2" s="21"/>
      <c r="F2" s="21"/>
    </row>
    <row r="3" spans="1:7">
      <c r="A3" s="23" t="s">
        <v>630</v>
      </c>
      <c r="B3" s="2" t="s">
        <v>2</v>
      </c>
      <c r="C3" s="24"/>
      <c r="D3" s="1"/>
      <c r="E3" s="1"/>
      <c r="F3" s="1"/>
    </row>
    <row r="4" spans="1:7">
      <c r="A4" s="23" t="s">
        <v>3</v>
      </c>
      <c r="B4" s="2" t="s">
        <v>631</v>
      </c>
      <c r="C4" s="24"/>
      <c r="D4" s="1"/>
      <c r="E4" s="1"/>
      <c r="F4" s="1"/>
    </row>
    <row r="5" spans="1:7">
      <c r="A5" s="23" t="s">
        <v>4</v>
      </c>
      <c r="B5" s="299" t="s">
        <v>1020</v>
      </c>
      <c r="C5" s="24"/>
      <c r="D5" s="1"/>
      <c r="E5" s="1"/>
      <c r="F5" s="1"/>
    </row>
    <row r="6" spans="1:7" ht="15.75" thickBot="1">
      <c r="A6" s="25" t="s">
        <v>5</v>
      </c>
      <c r="B6" s="26" t="s">
        <v>1021</v>
      </c>
      <c r="C6" s="27"/>
      <c r="D6" s="1"/>
      <c r="E6" s="1"/>
      <c r="F6" s="1"/>
    </row>
    <row r="7" spans="1:7">
      <c r="A7" s="39" t="s">
        <v>0</v>
      </c>
      <c r="B7" s="35" t="s">
        <v>212</v>
      </c>
      <c r="C7" s="40" t="s">
        <v>213</v>
      </c>
    </row>
    <row r="8" spans="1:7">
      <c r="A8" s="41" t="s">
        <v>214</v>
      </c>
      <c r="B8" s="16"/>
      <c r="C8" s="42"/>
    </row>
    <row r="9" spans="1:7">
      <c r="A9" s="43" t="s">
        <v>215</v>
      </c>
      <c r="B9" s="36">
        <f>B29+B30+B31+B32+B33+B34</f>
        <v>0</v>
      </c>
      <c r="C9" s="44"/>
    </row>
    <row r="10" spans="1:7">
      <c r="A10" s="43" t="s">
        <v>216</v>
      </c>
      <c r="B10" s="36">
        <f>B35</f>
        <v>0</v>
      </c>
      <c r="C10" s="44"/>
    </row>
    <row r="11" spans="1:7">
      <c r="A11" s="43" t="s">
        <v>634</v>
      </c>
      <c r="B11" s="36">
        <f>B28</f>
        <v>0</v>
      </c>
      <c r="C11" s="44"/>
    </row>
    <row r="12" spans="1:7">
      <c r="A12" s="43" t="s">
        <v>217</v>
      </c>
      <c r="B12" s="36">
        <f>B26+B27</f>
        <v>0</v>
      </c>
      <c r="C12" s="44"/>
    </row>
    <row r="13" spans="1:7">
      <c r="A13" s="41" t="s">
        <v>218</v>
      </c>
      <c r="B13" s="37"/>
      <c r="C13" s="45">
        <f>SUM(B9:B12)</f>
        <v>0</v>
      </c>
    </row>
    <row r="14" spans="1:7">
      <c r="A14" s="43" t="s">
        <v>6</v>
      </c>
      <c r="B14" s="36"/>
      <c r="C14" s="44"/>
    </row>
    <row r="15" spans="1:7">
      <c r="A15" s="28" t="s">
        <v>225</v>
      </c>
      <c r="B15" s="37"/>
      <c r="C15" s="45"/>
    </row>
    <row r="16" spans="1:7">
      <c r="A16" s="29" t="s">
        <v>219</v>
      </c>
      <c r="B16" s="36"/>
      <c r="C16" s="44">
        <f>B36</f>
        <v>0</v>
      </c>
    </row>
    <row r="17" spans="1:3">
      <c r="A17" s="29" t="s">
        <v>227</v>
      </c>
      <c r="B17" s="36"/>
      <c r="C17" s="44">
        <f>B37</f>
        <v>0</v>
      </c>
    </row>
    <row r="18" spans="1:3">
      <c r="A18" s="28" t="s">
        <v>228</v>
      </c>
      <c r="B18" s="37"/>
      <c r="C18" s="45">
        <f>SUM(C16:C17)</f>
        <v>0</v>
      </c>
    </row>
    <row r="19" spans="1:3">
      <c r="A19" s="43" t="s">
        <v>6</v>
      </c>
      <c r="B19" s="36"/>
      <c r="C19" s="44"/>
    </row>
    <row r="20" spans="1:3">
      <c r="A20" s="46" t="s">
        <v>220</v>
      </c>
      <c r="B20" s="38"/>
      <c r="C20" s="47">
        <f>C13+C18</f>
        <v>0</v>
      </c>
    </row>
    <row r="21" spans="1:3">
      <c r="A21" s="43" t="s">
        <v>221</v>
      </c>
      <c r="B21" s="36">
        <f>C20</f>
        <v>0</v>
      </c>
      <c r="C21" s="44">
        <f>B21*0.21</f>
        <v>0</v>
      </c>
    </row>
    <row r="22" spans="1:3">
      <c r="A22" s="43" t="s">
        <v>1022</v>
      </c>
      <c r="B22" s="36">
        <v>0</v>
      </c>
      <c r="C22" s="44">
        <v>0</v>
      </c>
    </row>
    <row r="23" spans="1:3">
      <c r="A23" s="46" t="s">
        <v>222</v>
      </c>
      <c r="B23" s="38"/>
      <c r="C23" s="47">
        <f>SUM(C20:C22)</f>
        <v>0</v>
      </c>
    </row>
    <row r="24" spans="1:3">
      <c r="A24" s="43" t="s">
        <v>6</v>
      </c>
      <c r="B24" s="10"/>
      <c r="C24" s="48"/>
    </row>
    <row r="25" spans="1:3" ht="24.75">
      <c r="A25" s="41" t="s">
        <v>223</v>
      </c>
      <c r="B25" s="17" t="s">
        <v>16</v>
      </c>
      <c r="C25" s="49" t="s">
        <v>224</v>
      </c>
    </row>
    <row r="26" spans="1:3">
      <c r="A26" s="43" t="s">
        <v>21</v>
      </c>
      <c r="B26" s="10">
        <f>SUM('Výkaz výměr'!G23)</f>
        <v>0</v>
      </c>
      <c r="C26" s="48">
        <v>0</v>
      </c>
    </row>
    <row r="27" spans="1:3">
      <c r="A27" s="43" t="s">
        <v>43</v>
      </c>
      <c r="B27" s="10">
        <f>SUM('Výkaz výměr'!G54)</f>
        <v>0</v>
      </c>
      <c r="C27" s="48">
        <v>0</v>
      </c>
    </row>
    <row r="28" spans="1:3">
      <c r="A28" s="43" t="s">
        <v>635</v>
      </c>
      <c r="B28" s="61">
        <f>SUM('Výkaz výměr'!G69)</f>
        <v>0</v>
      </c>
      <c r="C28" s="48">
        <v>0</v>
      </c>
    </row>
    <row r="29" spans="1:3">
      <c r="A29" s="43" t="s">
        <v>68</v>
      </c>
      <c r="B29" s="10">
        <f>SUM('Výkaz výměr'!G121)</f>
        <v>0</v>
      </c>
      <c r="C29" s="48">
        <v>0</v>
      </c>
    </row>
    <row r="30" spans="1:3">
      <c r="A30" s="43" t="s">
        <v>103</v>
      </c>
      <c r="B30" s="10">
        <f>SUM('Výkaz výměr'!G211)</f>
        <v>0</v>
      </c>
      <c r="C30" s="48">
        <v>0</v>
      </c>
    </row>
    <row r="31" spans="1:3">
      <c r="A31" s="43" t="s">
        <v>148</v>
      </c>
      <c r="B31" s="10">
        <f>SUM('Výkaz výměr'!G347)</f>
        <v>0</v>
      </c>
      <c r="C31" s="48">
        <v>0</v>
      </c>
    </row>
    <row r="32" spans="1:3">
      <c r="A32" s="43" t="s">
        <v>169</v>
      </c>
      <c r="B32" s="10">
        <f>SUM('Výkaz výměr'!G357)</f>
        <v>0</v>
      </c>
      <c r="C32" s="48">
        <v>0</v>
      </c>
    </row>
    <row r="33" spans="1:5">
      <c r="A33" s="43" t="s">
        <v>174</v>
      </c>
      <c r="B33" s="10">
        <f>SUM('Výkaz výměr'!G385)</f>
        <v>0</v>
      </c>
      <c r="C33" s="48">
        <v>0</v>
      </c>
    </row>
    <row r="34" spans="1:5" s="99" customFormat="1">
      <c r="A34" s="102" t="s">
        <v>699</v>
      </c>
      <c r="B34" s="101">
        <f>SUM('Výkaz výměr'!G459)</f>
        <v>0</v>
      </c>
      <c r="C34" s="103">
        <v>0</v>
      </c>
      <c r="E34" s="100"/>
    </row>
    <row r="35" spans="1:5">
      <c r="A35" s="43" t="s">
        <v>193</v>
      </c>
      <c r="B35" s="10">
        <f>SUM('Výkaz výměr'!G468)</f>
        <v>0</v>
      </c>
      <c r="C35" s="48">
        <v>0</v>
      </c>
    </row>
    <row r="36" spans="1:5" s="115" customFormat="1">
      <c r="A36" s="119" t="s">
        <v>203</v>
      </c>
      <c r="B36" s="117">
        <f>SUM('Výkaz výměr'!G481)</f>
        <v>0</v>
      </c>
      <c r="C36" s="120">
        <v>0</v>
      </c>
      <c r="E36" s="116"/>
    </row>
    <row r="37" spans="1:5">
      <c r="A37" s="43" t="s">
        <v>206</v>
      </c>
      <c r="B37" s="10">
        <f>SUM('Výkaz výměr'!G488)</f>
        <v>0</v>
      </c>
      <c r="C37" s="48">
        <v>0</v>
      </c>
    </row>
    <row r="38" spans="1:5">
      <c r="A38" s="43" t="s">
        <v>6</v>
      </c>
      <c r="B38" s="10"/>
      <c r="C38" s="48"/>
    </row>
    <row r="39" spans="1:5">
      <c r="A39" s="41"/>
      <c r="B39" s="18"/>
      <c r="C39" s="50"/>
    </row>
    <row r="40" spans="1:5">
      <c r="A40" s="43"/>
      <c r="B40" s="19"/>
      <c r="C40" s="48"/>
    </row>
    <row r="41" spans="1:5">
      <c r="A41" s="23" t="s">
        <v>7</v>
      </c>
      <c r="B41" s="2" t="s">
        <v>8</v>
      </c>
      <c r="C41" s="30"/>
    </row>
    <row r="42" spans="1:5">
      <c r="A42" s="23" t="s">
        <v>9</v>
      </c>
      <c r="B42" s="2" t="s">
        <v>8</v>
      </c>
      <c r="C42" s="30"/>
    </row>
    <row r="43" spans="1:5">
      <c r="A43" s="23" t="s">
        <v>10</v>
      </c>
      <c r="B43" s="299" t="s">
        <v>1018</v>
      </c>
      <c r="C43" s="30"/>
    </row>
    <row r="44" spans="1:5">
      <c r="A44" s="31" t="s">
        <v>11</v>
      </c>
      <c r="B44" s="299" t="s">
        <v>1019</v>
      </c>
      <c r="C44" s="30"/>
    </row>
    <row r="45" spans="1:5" ht="15.75" thickBot="1">
      <c r="A45" s="32" t="s">
        <v>12</v>
      </c>
      <c r="B45" s="33" t="s">
        <v>13</v>
      </c>
      <c r="C45" s="34"/>
    </row>
  </sheetData>
  <mergeCells count="2">
    <mergeCell ref="A1:C1"/>
    <mergeCell ref="B2:C2"/>
  </mergeCells>
  <printOptions horizontalCentered="1"/>
  <pageMargins left="0.48958333333333331" right="0.47916666666666669" top="0.41666666666666669" bottom="0.375"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489"/>
  <sheetViews>
    <sheetView topLeftCell="A446" zoomScaleNormal="100" workbookViewId="0">
      <selection activeCell="K467" sqref="K467"/>
    </sheetView>
  </sheetViews>
  <sheetFormatPr defaultRowHeight="15"/>
  <cols>
    <col min="1" max="1" width="4.7109375" style="1" customWidth="1"/>
    <col min="2" max="2" width="9" style="1" customWidth="1"/>
    <col min="3" max="3" width="48.42578125" style="53" customWidth="1"/>
    <col min="4" max="4" width="4" style="1" customWidth="1"/>
    <col min="5" max="5" width="6.85546875" style="5" customWidth="1"/>
    <col min="6" max="6" width="8.7109375" style="5" customWidth="1"/>
    <col min="7" max="7" width="11.28515625" style="5" bestFit="1" customWidth="1"/>
    <col min="8" max="8" width="6.7109375" style="5" hidden="1" customWidth="1"/>
    <col min="9" max="9" width="11.28515625" style="5" hidden="1" customWidth="1"/>
    <col min="10" max="10" width="0" style="4" hidden="1" customWidth="1"/>
  </cols>
  <sheetData>
    <row r="1" spans="1:10">
      <c r="A1" s="51" t="s">
        <v>229</v>
      </c>
      <c r="B1" s="51" t="s">
        <v>230</v>
      </c>
      <c r="C1" s="54" t="s">
        <v>0</v>
      </c>
      <c r="D1" s="51" t="s">
        <v>14</v>
      </c>
      <c r="E1" s="55" t="s">
        <v>15</v>
      </c>
      <c r="F1" s="55" t="s">
        <v>16</v>
      </c>
      <c r="G1" s="55" t="s">
        <v>17</v>
      </c>
      <c r="H1" s="55" t="s">
        <v>18</v>
      </c>
      <c r="I1" s="55" t="s">
        <v>19</v>
      </c>
    </row>
    <row r="2" spans="1:10">
      <c r="A2" s="118" t="s">
        <v>231</v>
      </c>
      <c r="B2" s="6" t="s">
        <v>6</v>
      </c>
      <c r="C2" s="52" t="s">
        <v>21</v>
      </c>
      <c r="D2" s="6" t="s">
        <v>6</v>
      </c>
      <c r="E2" s="7"/>
      <c r="F2" s="7"/>
      <c r="G2" s="7"/>
      <c r="H2" s="7"/>
      <c r="I2" s="7"/>
    </row>
    <row r="3" spans="1:10">
      <c r="A3" s="304" t="s">
        <v>232</v>
      </c>
      <c r="B3" s="8" t="s">
        <v>6</v>
      </c>
      <c r="C3" s="124" t="s">
        <v>23</v>
      </c>
      <c r="D3" s="123" t="s">
        <v>6</v>
      </c>
      <c r="E3" s="309"/>
      <c r="F3" s="309"/>
      <c r="G3" s="309"/>
      <c r="H3" s="9"/>
      <c r="I3" s="9"/>
    </row>
    <row r="4" spans="1:10">
      <c r="A4" s="304" t="s">
        <v>233</v>
      </c>
      <c r="B4" s="137" t="s">
        <v>24</v>
      </c>
      <c r="C4" s="126" t="s">
        <v>25</v>
      </c>
      <c r="D4" s="125" t="s">
        <v>22</v>
      </c>
      <c r="E4" s="316">
        <v>42</v>
      </c>
      <c r="F4" s="316">
        <v>0</v>
      </c>
      <c r="G4" s="316">
        <f>E4*F4</f>
        <v>0</v>
      </c>
      <c r="H4" s="10">
        <v>2.1</v>
      </c>
      <c r="I4" s="10">
        <v>306.60000000000002</v>
      </c>
    </row>
    <row r="5" spans="1:10">
      <c r="A5" s="304" t="s">
        <v>234</v>
      </c>
      <c r="B5" s="3" t="s">
        <v>26</v>
      </c>
      <c r="C5" s="126" t="s">
        <v>27</v>
      </c>
      <c r="D5" s="125" t="s">
        <v>22</v>
      </c>
      <c r="E5" s="316">
        <v>77</v>
      </c>
      <c r="F5" s="316">
        <v>0</v>
      </c>
      <c r="G5" s="316">
        <f>E5*F5</f>
        <v>0</v>
      </c>
      <c r="H5" s="10">
        <v>1.98</v>
      </c>
      <c r="I5" s="10">
        <v>110.88</v>
      </c>
    </row>
    <row r="6" spans="1:10" s="136" customFormat="1">
      <c r="A6" s="304" t="s">
        <v>235</v>
      </c>
      <c r="B6" s="137" t="s">
        <v>723</v>
      </c>
      <c r="C6" s="126" t="s">
        <v>724</v>
      </c>
      <c r="D6" s="125" t="s">
        <v>22</v>
      </c>
      <c r="E6" s="316">
        <v>3</v>
      </c>
      <c r="F6" s="316">
        <v>0</v>
      </c>
      <c r="G6" s="316">
        <f>E6*F6</f>
        <v>0</v>
      </c>
      <c r="H6" s="140"/>
      <c r="I6" s="140"/>
      <c r="J6" s="138"/>
    </row>
    <row r="7" spans="1:10">
      <c r="A7" s="304" t="s">
        <v>236</v>
      </c>
      <c r="B7" s="8" t="s">
        <v>6</v>
      </c>
      <c r="C7" s="124" t="s">
        <v>30</v>
      </c>
      <c r="D7" s="123" t="s">
        <v>6</v>
      </c>
      <c r="E7" s="309"/>
      <c r="F7" s="309"/>
      <c r="G7" s="309"/>
      <c r="H7" s="9"/>
      <c r="I7" s="9"/>
    </row>
    <row r="8" spans="1:10">
      <c r="A8" s="304" t="s">
        <v>237</v>
      </c>
      <c r="B8" s="137" t="s">
        <v>31</v>
      </c>
      <c r="C8" s="126" t="s">
        <v>28</v>
      </c>
      <c r="D8" s="125" t="s">
        <v>29</v>
      </c>
      <c r="E8" s="316">
        <v>3</v>
      </c>
      <c r="F8" s="316">
        <v>0</v>
      </c>
      <c r="G8" s="316">
        <f>E8*F8</f>
        <v>0</v>
      </c>
      <c r="H8" s="10">
        <v>9</v>
      </c>
      <c r="I8" s="10">
        <v>234</v>
      </c>
    </row>
    <row r="9" spans="1:10" s="115" customFormat="1">
      <c r="A9" s="304" t="s">
        <v>238</v>
      </c>
      <c r="B9" s="139" t="s">
        <v>6</v>
      </c>
      <c r="C9" s="141" t="s">
        <v>718</v>
      </c>
      <c r="D9" s="139" t="s">
        <v>6</v>
      </c>
      <c r="E9" s="309"/>
      <c r="F9" s="309"/>
      <c r="G9" s="309"/>
      <c r="H9" s="117"/>
      <c r="I9" s="117"/>
      <c r="J9" s="116"/>
    </row>
    <row r="10" spans="1:10" s="115" customFormat="1">
      <c r="A10" s="304" t="s">
        <v>239</v>
      </c>
      <c r="B10" s="137" t="s">
        <v>719</v>
      </c>
      <c r="C10" s="142" t="s">
        <v>720</v>
      </c>
      <c r="D10" s="137" t="s">
        <v>22</v>
      </c>
      <c r="E10" s="316">
        <v>3</v>
      </c>
      <c r="F10" s="316">
        <v>0</v>
      </c>
      <c r="G10" s="316">
        <f>E10*F10</f>
        <v>0</v>
      </c>
      <c r="H10" s="117"/>
      <c r="I10" s="117"/>
      <c r="J10" s="116"/>
    </row>
    <row r="11" spans="1:10">
      <c r="A11" s="304" t="s">
        <v>240</v>
      </c>
      <c r="B11" s="137" t="s">
        <v>721</v>
      </c>
      <c r="C11" s="142" t="s">
        <v>722</v>
      </c>
      <c r="D11" s="137" t="s">
        <v>22</v>
      </c>
      <c r="E11" s="316">
        <v>3</v>
      </c>
      <c r="F11" s="316">
        <v>0</v>
      </c>
      <c r="G11" s="316">
        <f>E11*F11</f>
        <v>0</v>
      </c>
      <c r="H11" s="10"/>
      <c r="I11" s="10"/>
    </row>
    <row r="12" spans="1:10" s="115" customFormat="1">
      <c r="A12" s="304" t="s">
        <v>241</v>
      </c>
      <c r="B12" s="146" t="s">
        <v>6</v>
      </c>
      <c r="C12" s="148" t="s">
        <v>67</v>
      </c>
      <c r="D12" s="146" t="s">
        <v>6</v>
      </c>
      <c r="E12" s="309"/>
      <c r="F12" s="309"/>
      <c r="G12" s="309"/>
      <c r="H12" s="117"/>
      <c r="I12" s="117"/>
      <c r="J12" s="116"/>
    </row>
    <row r="13" spans="1:10" s="136" customFormat="1">
      <c r="A13" s="304" t="s">
        <v>242</v>
      </c>
      <c r="B13" s="144" t="s">
        <v>6</v>
      </c>
      <c r="C13" s="149" t="s">
        <v>725</v>
      </c>
      <c r="D13" s="144" t="s">
        <v>29</v>
      </c>
      <c r="E13" s="316">
        <v>5</v>
      </c>
      <c r="F13" s="316">
        <v>0</v>
      </c>
      <c r="G13" s="316">
        <f>E13*F13</f>
        <v>0</v>
      </c>
      <c r="H13" s="140"/>
      <c r="I13" s="140"/>
      <c r="J13" s="138"/>
    </row>
    <row r="14" spans="1:10" s="136" customFormat="1">
      <c r="A14" s="304" t="s">
        <v>243</v>
      </c>
      <c r="B14" s="137"/>
      <c r="C14" s="126"/>
      <c r="D14" s="125"/>
      <c r="E14" s="316"/>
      <c r="F14" s="316"/>
      <c r="G14" s="316"/>
      <c r="H14" s="140"/>
      <c r="I14" s="140"/>
      <c r="J14" s="138"/>
    </row>
    <row r="15" spans="1:10">
      <c r="A15" s="304" t="s">
        <v>244</v>
      </c>
      <c r="B15" s="8" t="s">
        <v>6</v>
      </c>
      <c r="C15" s="124" t="s">
        <v>32</v>
      </c>
      <c r="D15" s="123" t="s">
        <v>6</v>
      </c>
      <c r="E15" s="309"/>
      <c r="F15" s="309"/>
      <c r="G15" s="309"/>
      <c r="H15" s="9"/>
      <c r="I15" s="9"/>
    </row>
    <row r="16" spans="1:10">
      <c r="A16" s="304" t="s">
        <v>245</v>
      </c>
      <c r="B16" s="8" t="s">
        <v>6</v>
      </c>
      <c r="C16" s="124" t="s">
        <v>33</v>
      </c>
      <c r="D16" s="123" t="s">
        <v>6</v>
      </c>
      <c r="E16" s="309"/>
      <c r="F16" s="309"/>
      <c r="G16" s="309"/>
      <c r="H16" s="9"/>
      <c r="I16" s="9"/>
    </row>
    <row r="17" spans="1:10">
      <c r="A17" s="304" t="s">
        <v>246</v>
      </c>
      <c r="B17" s="144" t="s">
        <v>727</v>
      </c>
      <c r="C17" s="126" t="s">
        <v>726</v>
      </c>
      <c r="D17" s="125" t="s">
        <v>34</v>
      </c>
      <c r="E17" s="316">
        <v>1.56</v>
      </c>
      <c r="F17" s="316">
        <v>0</v>
      </c>
      <c r="G17" s="316">
        <f>E17*F17</f>
        <v>0</v>
      </c>
      <c r="H17" s="10">
        <v>0</v>
      </c>
      <c r="I17" s="10">
        <v>0</v>
      </c>
    </row>
    <row r="18" spans="1:10">
      <c r="A18" s="304" t="s">
        <v>247</v>
      </c>
      <c r="B18" s="8" t="s">
        <v>6</v>
      </c>
      <c r="C18" s="124" t="s">
        <v>35</v>
      </c>
      <c r="D18" s="123" t="s">
        <v>6</v>
      </c>
      <c r="E18" s="309"/>
      <c r="F18" s="309"/>
      <c r="G18" s="309"/>
      <c r="H18" s="9"/>
      <c r="I18" s="9"/>
    </row>
    <row r="19" spans="1:10">
      <c r="A19" s="304" t="s">
        <v>248</v>
      </c>
      <c r="B19" s="144" t="s">
        <v>36</v>
      </c>
      <c r="C19" s="126" t="s">
        <v>37</v>
      </c>
      <c r="D19" s="125" t="s">
        <v>34</v>
      </c>
      <c r="E19" s="316">
        <v>1.56</v>
      </c>
      <c r="F19" s="316">
        <v>0</v>
      </c>
      <c r="G19" s="316">
        <f>E19*F19</f>
        <v>0</v>
      </c>
      <c r="H19" s="10">
        <v>0</v>
      </c>
      <c r="I19" s="10">
        <v>0</v>
      </c>
    </row>
    <row r="20" spans="1:10">
      <c r="A20" s="304" t="s">
        <v>249</v>
      </c>
      <c r="B20" s="144" t="s">
        <v>38</v>
      </c>
      <c r="C20" s="126" t="s">
        <v>632</v>
      </c>
      <c r="D20" s="125" t="s">
        <v>34</v>
      </c>
      <c r="E20" s="316">
        <v>15.6</v>
      </c>
      <c r="F20" s="316">
        <v>0</v>
      </c>
      <c r="G20" s="316">
        <f>E20*F20</f>
        <v>0</v>
      </c>
      <c r="H20" s="10">
        <v>0</v>
      </c>
      <c r="I20" s="10">
        <v>0</v>
      </c>
    </row>
    <row r="21" spans="1:10">
      <c r="A21" s="304" t="s">
        <v>250</v>
      </c>
      <c r="B21" s="8" t="s">
        <v>6</v>
      </c>
      <c r="C21" s="124" t="s">
        <v>39</v>
      </c>
      <c r="D21" s="123" t="s">
        <v>6</v>
      </c>
      <c r="E21" s="309"/>
      <c r="F21" s="309"/>
      <c r="G21" s="309"/>
      <c r="H21" s="9"/>
      <c r="I21" s="9"/>
    </row>
    <row r="22" spans="1:10">
      <c r="A22" s="304" t="s">
        <v>251</v>
      </c>
      <c r="B22" s="144" t="s">
        <v>40</v>
      </c>
      <c r="C22" s="126" t="s">
        <v>41</v>
      </c>
      <c r="D22" s="125" t="s">
        <v>34</v>
      </c>
      <c r="E22" s="316">
        <v>1.56</v>
      </c>
      <c r="F22" s="316">
        <v>0</v>
      </c>
      <c r="G22" s="316">
        <f>E22*F22</f>
        <v>0</v>
      </c>
      <c r="H22" s="10">
        <v>0</v>
      </c>
      <c r="I22" s="10">
        <v>0</v>
      </c>
    </row>
    <row r="23" spans="1:10">
      <c r="A23" s="304" t="s">
        <v>252</v>
      </c>
      <c r="B23" s="6" t="s">
        <v>6</v>
      </c>
      <c r="C23" s="122" t="s">
        <v>42</v>
      </c>
      <c r="D23" s="121" t="s">
        <v>6</v>
      </c>
      <c r="E23" s="315"/>
      <c r="F23" s="315"/>
      <c r="G23" s="315">
        <f>SUM(G3:G22)</f>
        <v>0</v>
      </c>
      <c r="H23" s="7"/>
      <c r="I23" s="7">
        <v>11904.62</v>
      </c>
    </row>
    <row r="24" spans="1:10">
      <c r="A24" s="304" t="s">
        <v>253</v>
      </c>
      <c r="B24" s="3" t="s">
        <v>6</v>
      </c>
      <c r="C24" s="126" t="s">
        <v>6</v>
      </c>
      <c r="D24" s="125" t="s">
        <v>6</v>
      </c>
      <c r="E24" s="316"/>
      <c r="F24" s="316"/>
      <c r="G24" s="316"/>
      <c r="H24" s="10"/>
      <c r="I24" s="10"/>
    </row>
    <row r="25" spans="1:10">
      <c r="A25" s="304" t="s">
        <v>254</v>
      </c>
      <c r="B25" s="6" t="s">
        <v>6</v>
      </c>
      <c r="C25" s="122" t="s">
        <v>43</v>
      </c>
      <c r="D25" s="121" t="s">
        <v>6</v>
      </c>
      <c r="E25" s="315"/>
      <c r="F25" s="315"/>
      <c r="G25" s="315"/>
      <c r="H25" s="7"/>
      <c r="I25" s="7"/>
    </row>
    <row r="26" spans="1:10">
      <c r="A26" s="304" t="s">
        <v>255</v>
      </c>
      <c r="B26" s="8" t="s">
        <v>6</v>
      </c>
      <c r="C26" s="124" t="s">
        <v>44</v>
      </c>
      <c r="D26" s="123" t="s">
        <v>6</v>
      </c>
      <c r="E26" s="309"/>
      <c r="F26" s="309"/>
      <c r="G26" s="309"/>
      <c r="H26" s="9"/>
      <c r="I26" s="9"/>
    </row>
    <row r="27" spans="1:10">
      <c r="A27" s="304" t="s">
        <v>256</v>
      </c>
      <c r="B27" s="144" t="s">
        <v>45</v>
      </c>
      <c r="C27" s="126" t="s">
        <v>46</v>
      </c>
      <c r="D27" s="125" t="s">
        <v>22</v>
      </c>
      <c r="E27" s="316">
        <v>135</v>
      </c>
      <c r="F27" s="316">
        <v>0</v>
      </c>
      <c r="G27" s="316">
        <f>E27*F27</f>
        <v>0</v>
      </c>
      <c r="H27" s="10">
        <v>0.28000000000000003</v>
      </c>
      <c r="I27" s="10">
        <v>192.92</v>
      </c>
    </row>
    <row r="28" spans="1:10">
      <c r="A28" s="304" t="s">
        <v>257</v>
      </c>
      <c r="B28" s="3" t="s">
        <v>47</v>
      </c>
      <c r="C28" s="126" t="s">
        <v>48</v>
      </c>
      <c r="D28" s="125" t="s">
        <v>22</v>
      </c>
      <c r="E28" s="316">
        <v>6</v>
      </c>
      <c r="F28" s="316">
        <v>0</v>
      </c>
      <c r="G28" s="316">
        <f>E28*F28</f>
        <v>0</v>
      </c>
      <c r="H28" s="10">
        <v>0.28999999999999998</v>
      </c>
      <c r="I28" s="10">
        <v>137.75</v>
      </c>
    </row>
    <row r="29" spans="1:10" s="143" customFormat="1">
      <c r="A29" s="304" t="s">
        <v>258</v>
      </c>
      <c r="B29" s="153" t="s">
        <v>6</v>
      </c>
      <c r="C29" s="155" t="s">
        <v>728</v>
      </c>
      <c r="D29" s="153" t="s">
        <v>6</v>
      </c>
      <c r="E29" s="309"/>
      <c r="F29" s="309"/>
      <c r="G29" s="309"/>
      <c r="H29" s="147"/>
      <c r="I29" s="147"/>
      <c r="J29" s="145"/>
    </row>
    <row r="30" spans="1:10" s="143" customFormat="1">
      <c r="A30" s="304" t="s">
        <v>259</v>
      </c>
      <c r="B30" s="153" t="s">
        <v>6</v>
      </c>
      <c r="C30" s="155" t="s">
        <v>729</v>
      </c>
      <c r="D30" s="153" t="s">
        <v>6</v>
      </c>
      <c r="E30" s="309"/>
      <c r="F30" s="309"/>
      <c r="G30" s="309"/>
      <c r="H30" s="147"/>
      <c r="I30" s="147"/>
      <c r="J30" s="145"/>
    </row>
    <row r="31" spans="1:10" s="143" customFormat="1">
      <c r="A31" s="304" t="s">
        <v>260</v>
      </c>
      <c r="B31" s="144" t="s">
        <v>731</v>
      </c>
      <c r="C31" s="156" t="s">
        <v>732</v>
      </c>
      <c r="D31" s="151" t="s">
        <v>22</v>
      </c>
      <c r="E31" s="316">
        <v>29</v>
      </c>
      <c r="F31" s="316">
        <v>0</v>
      </c>
      <c r="G31" s="316">
        <f>E31*F31</f>
        <v>0</v>
      </c>
      <c r="H31" s="147"/>
      <c r="I31" s="147"/>
      <c r="J31" s="145"/>
    </row>
    <row r="32" spans="1:10" s="143" customFormat="1">
      <c r="A32" s="304" t="s">
        <v>928</v>
      </c>
      <c r="B32" s="144" t="s">
        <v>730</v>
      </c>
      <c r="C32" s="156" t="s">
        <v>733</v>
      </c>
      <c r="D32" s="151" t="s">
        <v>22</v>
      </c>
      <c r="E32" s="316">
        <v>6</v>
      </c>
      <c r="F32" s="316">
        <v>0</v>
      </c>
      <c r="G32" s="316">
        <f>E32*F32</f>
        <v>0</v>
      </c>
      <c r="H32" s="147"/>
      <c r="I32" s="147"/>
      <c r="J32" s="145"/>
    </row>
    <row r="33" spans="1:10">
      <c r="A33" s="304" t="s">
        <v>929</v>
      </c>
      <c r="B33" s="8" t="s">
        <v>6</v>
      </c>
      <c r="C33" s="124" t="s">
        <v>49</v>
      </c>
      <c r="D33" s="123" t="s">
        <v>6</v>
      </c>
      <c r="E33" s="309"/>
      <c r="F33" s="309"/>
      <c r="G33" s="309"/>
      <c r="H33" s="9"/>
      <c r="I33" s="9"/>
    </row>
    <row r="34" spans="1:10">
      <c r="A34" s="304" t="s">
        <v>930</v>
      </c>
      <c r="B34" s="151" t="s">
        <v>50</v>
      </c>
      <c r="C34" s="126" t="s">
        <v>51</v>
      </c>
      <c r="D34" s="125" t="s">
        <v>52</v>
      </c>
      <c r="E34" s="316">
        <v>10</v>
      </c>
      <c r="F34" s="316">
        <v>0</v>
      </c>
      <c r="G34" s="316">
        <f>E34*F34</f>
        <v>0</v>
      </c>
      <c r="H34" s="10">
        <v>1</v>
      </c>
      <c r="I34" s="10">
        <v>350</v>
      </c>
    </row>
    <row r="35" spans="1:10">
      <c r="A35" s="304" t="s">
        <v>931</v>
      </c>
      <c r="B35" s="8" t="s">
        <v>6</v>
      </c>
      <c r="C35" s="124" t="s">
        <v>53</v>
      </c>
      <c r="D35" s="123" t="s">
        <v>6</v>
      </c>
      <c r="E35" s="309"/>
      <c r="F35" s="309"/>
      <c r="G35" s="309"/>
      <c r="H35" s="9"/>
      <c r="I35" s="9"/>
    </row>
    <row r="36" spans="1:10">
      <c r="A36" s="304" t="s">
        <v>932</v>
      </c>
      <c r="B36" s="151" t="s">
        <v>54</v>
      </c>
      <c r="C36" s="126" t="s">
        <v>55</v>
      </c>
      <c r="D36" s="125" t="s">
        <v>22</v>
      </c>
      <c r="E36" s="316">
        <f>SUM(E27:E28,E31:E32)</f>
        <v>176</v>
      </c>
      <c r="F36" s="316">
        <v>0</v>
      </c>
      <c r="G36" s="316">
        <f>E36*F36</f>
        <v>0</v>
      </c>
      <c r="H36" s="10">
        <v>0.7</v>
      </c>
      <c r="I36" s="10">
        <v>1090.5999999999999</v>
      </c>
    </row>
    <row r="37" spans="1:10">
      <c r="A37" s="304" t="s">
        <v>261</v>
      </c>
      <c r="B37" s="8" t="s">
        <v>6</v>
      </c>
      <c r="C37" s="124" t="s">
        <v>56</v>
      </c>
      <c r="D37" s="123" t="s">
        <v>6</v>
      </c>
      <c r="E37" s="309"/>
      <c r="F37" s="309"/>
      <c r="G37" s="309"/>
      <c r="H37" s="9"/>
      <c r="I37" s="9"/>
    </row>
    <row r="38" spans="1:10">
      <c r="A38" s="304" t="s">
        <v>262</v>
      </c>
      <c r="B38" s="151" t="s">
        <v>57</v>
      </c>
      <c r="C38" s="126" t="s">
        <v>58</v>
      </c>
      <c r="D38" s="125" t="s">
        <v>29</v>
      </c>
      <c r="E38" s="316">
        <v>70</v>
      </c>
      <c r="F38" s="316">
        <v>0</v>
      </c>
      <c r="G38" s="316">
        <f>E38*F38</f>
        <v>0</v>
      </c>
      <c r="H38" s="10">
        <v>0.22</v>
      </c>
      <c r="I38" s="10">
        <v>39.6</v>
      </c>
    </row>
    <row r="39" spans="1:10" s="150" customFormat="1">
      <c r="A39" s="304" t="s">
        <v>263</v>
      </c>
      <c r="B39" s="160" t="s">
        <v>6</v>
      </c>
      <c r="C39" s="162" t="s">
        <v>59</v>
      </c>
      <c r="D39" s="160" t="s">
        <v>6</v>
      </c>
      <c r="E39" s="309"/>
      <c r="F39" s="309"/>
      <c r="G39" s="309"/>
      <c r="H39" s="154"/>
      <c r="I39" s="154"/>
      <c r="J39" s="152"/>
    </row>
    <row r="40" spans="1:10" s="150" customFormat="1">
      <c r="A40" s="304" t="s">
        <v>264</v>
      </c>
      <c r="B40" s="160" t="s">
        <v>6</v>
      </c>
      <c r="C40" s="162" t="s">
        <v>62</v>
      </c>
      <c r="D40" s="160" t="s">
        <v>6</v>
      </c>
      <c r="E40" s="309"/>
      <c r="F40" s="309"/>
      <c r="G40" s="309"/>
      <c r="H40" s="154"/>
      <c r="I40" s="154"/>
      <c r="J40" s="152"/>
    </row>
    <row r="41" spans="1:10" s="150" customFormat="1">
      <c r="A41" s="304" t="s">
        <v>265</v>
      </c>
      <c r="B41" s="151" t="s">
        <v>63</v>
      </c>
      <c r="C41" s="163" t="s">
        <v>734</v>
      </c>
      <c r="D41" s="158" t="s">
        <v>29</v>
      </c>
      <c r="E41" s="316">
        <v>9</v>
      </c>
      <c r="F41" s="316">
        <v>0</v>
      </c>
      <c r="G41" s="316">
        <f>E41*F41</f>
        <v>0</v>
      </c>
      <c r="H41" s="154"/>
      <c r="I41" s="154"/>
      <c r="J41" s="152"/>
    </row>
    <row r="42" spans="1:10">
      <c r="A42" s="304" t="s">
        <v>266</v>
      </c>
      <c r="B42" s="8" t="s">
        <v>6</v>
      </c>
      <c r="C42" s="124" t="s">
        <v>59</v>
      </c>
      <c r="D42" s="123" t="s">
        <v>6</v>
      </c>
      <c r="E42" s="309"/>
      <c r="F42" s="309"/>
      <c r="G42" s="309"/>
      <c r="H42" s="9"/>
      <c r="I42" s="9"/>
    </row>
    <row r="43" spans="1:10">
      <c r="A43" s="304" t="s">
        <v>267</v>
      </c>
      <c r="B43" s="8" t="s">
        <v>6</v>
      </c>
      <c r="C43" s="124" t="s">
        <v>60</v>
      </c>
      <c r="D43" s="123" t="s">
        <v>6</v>
      </c>
      <c r="E43" s="309"/>
      <c r="F43" s="309"/>
      <c r="G43" s="309"/>
      <c r="H43" s="9"/>
      <c r="I43" s="9"/>
    </row>
    <row r="44" spans="1:10">
      <c r="A44" s="304" t="s">
        <v>268</v>
      </c>
      <c r="B44" s="151" t="s">
        <v>61</v>
      </c>
      <c r="C44" s="126" t="s">
        <v>633</v>
      </c>
      <c r="D44" s="125" t="s">
        <v>29</v>
      </c>
      <c r="E44" s="316">
        <v>20</v>
      </c>
      <c r="F44" s="316">
        <v>0</v>
      </c>
      <c r="G44" s="316">
        <f>E44*F44</f>
        <v>0</v>
      </c>
      <c r="H44" s="10">
        <v>0.69</v>
      </c>
      <c r="I44" s="10">
        <v>13.8</v>
      </c>
    </row>
    <row r="45" spans="1:10">
      <c r="A45" s="304" t="s">
        <v>269</v>
      </c>
      <c r="B45" s="3" t="s">
        <v>6</v>
      </c>
      <c r="C45" s="126" t="s">
        <v>6</v>
      </c>
      <c r="D45" s="125" t="s">
        <v>6</v>
      </c>
      <c r="E45" s="316"/>
      <c r="F45" s="316"/>
      <c r="G45" s="316"/>
      <c r="H45" s="10"/>
      <c r="I45" s="10"/>
    </row>
    <row r="46" spans="1:10">
      <c r="A46" s="304" t="s">
        <v>270</v>
      </c>
      <c r="B46" s="8" t="s">
        <v>6</v>
      </c>
      <c r="C46" s="124" t="s">
        <v>64</v>
      </c>
      <c r="D46" s="123" t="s">
        <v>6</v>
      </c>
      <c r="E46" s="309"/>
      <c r="F46" s="309"/>
      <c r="G46" s="309"/>
      <c r="H46" s="9"/>
      <c r="I46" s="9"/>
    </row>
    <row r="47" spans="1:10">
      <c r="A47" s="304" t="s">
        <v>271</v>
      </c>
      <c r="B47" s="8" t="s">
        <v>6</v>
      </c>
      <c r="C47" s="124" t="s">
        <v>33</v>
      </c>
      <c r="D47" s="123" t="s">
        <v>6</v>
      </c>
      <c r="E47" s="309"/>
      <c r="F47" s="309"/>
      <c r="G47" s="309"/>
      <c r="H47" s="9"/>
      <c r="I47" s="9"/>
    </row>
    <row r="48" spans="1:10">
      <c r="A48" s="304" t="s">
        <v>272</v>
      </c>
      <c r="B48" s="158" t="s">
        <v>736</v>
      </c>
      <c r="C48" s="126" t="s">
        <v>735</v>
      </c>
      <c r="D48" s="125" t="s">
        <v>34</v>
      </c>
      <c r="E48" s="316">
        <v>1.28</v>
      </c>
      <c r="F48" s="316">
        <v>0</v>
      </c>
      <c r="G48" s="316">
        <f>E48*F48</f>
        <v>0</v>
      </c>
      <c r="H48" s="10">
        <v>0</v>
      </c>
      <c r="I48" s="10">
        <v>0</v>
      </c>
    </row>
    <row r="49" spans="1:9">
      <c r="A49" s="304" t="s">
        <v>273</v>
      </c>
      <c r="B49" s="8" t="s">
        <v>6</v>
      </c>
      <c r="C49" s="124" t="s">
        <v>35</v>
      </c>
      <c r="D49" s="123" t="s">
        <v>6</v>
      </c>
      <c r="E49" s="309"/>
      <c r="F49" s="309"/>
      <c r="G49" s="309"/>
      <c r="H49" s="9"/>
      <c r="I49" s="9"/>
    </row>
    <row r="50" spans="1:9">
      <c r="A50" s="304" t="s">
        <v>274</v>
      </c>
      <c r="B50" s="3" t="s">
        <v>36</v>
      </c>
      <c r="C50" s="126" t="s">
        <v>37</v>
      </c>
      <c r="D50" s="125" t="s">
        <v>34</v>
      </c>
      <c r="E50" s="316">
        <v>1.28</v>
      </c>
      <c r="F50" s="316">
        <v>0</v>
      </c>
      <c r="G50" s="316">
        <f>E50*F50</f>
        <v>0</v>
      </c>
      <c r="H50" s="10">
        <v>0</v>
      </c>
      <c r="I50" s="10">
        <v>0</v>
      </c>
    </row>
    <row r="51" spans="1:9">
      <c r="A51" s="304" t="s">
        <v>275</v>
      </c>
      <c r="B51" s="3" t="s">
        <v>38</v>
      </c>
      <c r="C51" s="126" t="s">
        <v>632</v>
      </c>
      <c r="D51" s="125" t="s">
        <v>34</v>
      </c>
      <c r="E51" s="316">
        <v>12.8</v>
      </c>
      <c r="F51" s="316">
        <v>0</v>
      </c>
      <c r="G51" s="316">
        <f>E51*F51</f>
        <v>0</v>
      </c>
      <c r="H51" s="10">
        <v>0</v>
      </c>
      <c r="I51" s="10">
        <v>0</v>
      </c>
    </row>
    <row r="52" spans="1:9">
      <c r="A52" s="304" t="s">
        <v>276</v>
      </c>
      <c r="B52" s="8" t="s">
        <v>6</v>
      </c>
      <c r="C52" s="124" t="s">
        <v>39</v>
      </c>
      <c r="D52" s="123" t="s">
        <v>6</v>
      </c>
      <c r="E52" s="309"/>
      <c r="F52" s="309"/>
      <c r="G52" s="309"/>
      <c r="H52" s="9"/>
      <c r="I52" s="9"/>
    </row>
    <row r="53" spans="1:9">
      <c r="A53" s="304" t="s">
        <v>277</v>
      </c>
      <c r="B53" s="3" t="s">
        <v>40</v>
      </c>
      <c r="C53" s="126" t="s">
        <v>41</v>
      </c>
      <c r="D53" s="125" t="s">
        <v>34</v>
      </c>
      <c r="E53" s="316">
        <v>1.28</v>
      </c>
      <c r="F53" s="316">
        <v>0</v>
      </c>
      <c r="G53" s="316">
        <f>E53*F53</f>
        <v>0</v>
      </c>
      <c r="H53" s="10">
        <v>0</v>
      </c>
      <c r="I53" s="10">
        <v>0</v>
      </c>
    </row>
    <row r="54" spans="1:9">
      <c r="A54" s="304" t="s">
        <v>278</v>
      </c>
      <c r="B54" s="6" t="s">
        <v>6</v>
      </c>
      <c r="C54" s="122" t="s">
        <v>65</v>
      </c>
      <c r="D54" s="121" t="s">
        <v>6</v>
      </c>
      <c r="E54" s="315"/>
      <c r="F54" s="315"/>
      <c r="G54" s="315">
        <f>SUM(G26:G53)</f>
        <v>0</v>
      </c>
      <c r="H54" s="7"/>
      <c r="I54" s="7">
        <v>8476.8799999999992</v>
      </c>
    </row>
    <row r="55" spans="1:9">
      <c r="A55" s="304" t="s">
        <v>279</v>
      </c>
      <c r="B55" s="3" t="s">
        <v>6</v>
      </c>
      <c r="C55" s="126" t="s">
        <v>6</v>
      </c>
      <c r="D55" s="125" t="s">
        <v>6</v>
      </c>
      <c r="E55" s="316"/>
      <c r="F55" s="316"/>
      <c r="G55" s="316"/>
      <c r="H55" s="10"/>
      <c r="I55" s="10"/>
    </row>
    <row r="56" spans="1:9">
      <c r="A56" s="304" t="s">
        <v>280</v>
      </c>
      <c r="B56" s="59" t="s">
        <v>6</v>
      </c>
      <c r="C56" s="122" t="s">
        <v>635</v>
      </c>
      <c r="D56" s="121" t="s">
        <v>6</v>
      </c>
      <c r="E56" s="315"/>
      <c r="F56" s="315"/>
      <c r="G56" s="315"/>
      <c r="H56" s="10"/>
      <c r="I56" s="10"/>
    </row>
    <row r="57" spans="1:9">
      <c r="A57" s="304" t="s">
        <v>281</v>
      </c>
      <c r="B57" s="60" t="s">
        <v>6</v>
      </c>
      <c r="C57" s="124" t="s">
        <v>642</v>
      </c>
      <c r="D57" s="123" t="s">
        <v>6</v>
      </c>
      <c r="E57" s="309"/>
      <c r="F57" s="309"/>
      <c r="G57" s="309"/>
      <c r="H57" s="10"/>
      <c r="I57" s="10"/>
    </row>
    <row r="58" spans="1:9">
      <c r="A58" s="304" t="s">
        <v>282</v>
      </c>
      <c r="B58" s="158" t="s">
        <v>739</v>
      </c>
      <c r="C58" s="126" t="s">
        <v>738</v>
      </c>
      <c r="D58" s="125" t="s">
        <v>22</v>
      </c>
      <c r="E58" s="316">
        <v>2.5499999999999998</v>
      </c>
      <c r="F58" s="316">
        <v>0</v>
      </c>
      <c r="G58" s="316">
        <f t="shared" ref="G58:G59" si="0">E58*F58</f>
        <v>0</v>
      </c>
      <c r="H58" s="10"/>
      <c r="I58" s="10"/>
    </row>
    <row r="59" spans="1:9">
      <c r="A59" s="304" t="s">
        <v>283</v>
      </c>
      <c r="B59" s="57" t="s">
        <v>94</v>
      </c>
      <c r="C59" s="126" t="s">
        <v>737</v>
      </c>
      <c r="D59" s="125" t="s">
        <v>22</v>
      </c>
      <c r="E59" s="316">
        <v>8.8000000000000007</v>
      </c>
      <c r="F59" s="316">
        <v>0</v>
      </c>
      <c r="G59" s="316">
        <f t="shared" si="0"/>
        <v>0</v>
      </c>
      <c r="H59" s="10"/>
      <c r="I59" s="10"/>
    </row>
    <row r="60" spans="1:9">
      <c r="A60" s="304" t="s">
        <v>284</v>
      </c>
      <c r="B60" s="57" t="s">
        <v>6</v>
      </c>
      <c r="C60" s="126" t="s">
        <v>6</v>
      </c>
      <c r="D60" s="125" t="s">
        <v>6</v>
      </c>
      <c r="E60" s="316"/>
      <c r="F60" s="316"/>
      <c r="G60" s="316"/>
      <c r="H60" s="10"/>
      <c r="I60" s="10"/>
    </row>
    <row r="61" spans="1:9">
      <c r="A61" s="304" t="s">
        <v>285</v>
      </c>
      <c r="B61" s="60" t="s">
        <v>6</v>
      </c>
      <c r="C61" s="124" t="s">
        <v>636</v>
      </c>
      <c r="D61" s="123" t="s">
        <v>6</v>
      </c>
      <c r="E61" s="309"/>
      <c r="F61" s="309"/>
      <c r="G61" s="309"/>
      <c r="H61" s="10"/>
      <c r="I61" s="10"/>
    </row>
    <row r="62" spans="1:9">
      <c r="A62" s="304" t="s">
        <v>286</v>
      </c>
      <c r="B62" s="158" t="s">
        <v>637</v>
      </c>
      <c r="C62" s="126" t="s">
        <v>638</v>
      </c>
      <c r="D62" s="125" t="s">
        <v>34</v>
      </c>
      <c r="E62" s="316">
        <v>0.99</v>
      </c>
      <c r="F62" s="316">
        <v>0</v>
      </c>
      <c r="G62" s="316">
        <f t="shared" ref="G62:G63" si="1">E62*F62</f>
        <v>0</v>
      </c>
      <c r="H62" s="10"/>
      <c r="I62" s="10"/>
    </row>
    <row r="63" spans="1:9">
      <c r="A63" s="304" t="s">
        <v>287</v>
      </c>
      <c r="B63" s="158" t="s">
        <v>639</v>
      </c>
      <c r="C63" s="126" t="s">
        <v>640</v>
      </c>
      <c r="D63" s="125" t="s">
        <v>34</v>
      </c>
      <c r="E63" s="316">
        <v>4.95</v>
      </c>
      <c r="F63" s="316">
        <v>0</v>
      </c>
      <c r="G63" s="316">
        <f t="shared" si="1"/>
        <v>0</v>
      </c>
      <c r="H63" s="10"/>
      <c r="I63" s="10"/>
    </row>
    <row r="64" spans="1:9">
      <c r="A64" s="304" t="s">
        <v>288</v>
      </c>
      <c r="B64" s="60" t="s">
        <v>6</v>
      </c>
      <c r="C64" s="124" t="s">
        <v>35</v>
      </c>
      <c r="D64" s="123" t="s">
        <v>6</v>
      </c>
      <c r="E64" s="309"/>
      <c r="F64" s="309"/>
      <c r="G64" s="309"/>
      <c r="H64" s="10"/>
      <c r="I64" s="10"/>
    </row>
    <row r="65" spans="1:9">
      <c r="A65" s="304" t="s">
        <v>289</v>
      </c>
      <c r="B65" s="57" t="s">
        <v>36</v>
      </c>
      <c r="C65" s="126" t="s">
        <v>37</v>
      </c>
      <c r="D65" s="125" t="s">
        <v>34</v>
      </c>
      <c r="E65" s="316">
        <v>0.99</v>
      </c>
      <c r="F65" s="316">
        <v>0</v>
      </c>
      <c r="G65" s="316">
        <f t="shared" ref="G65:G66" si="2">E65*F65</f>
        <v>0</v>
      </c>
      <c r="H65" s="10"/>
      <c r="I65" s="10"/>
    </row>
    <row r="66" spans="1:9">
      <c r="A66" s="304" t="s">
        <v>290</v>
      </c>
      <c r="B66" s="57" t="s">
        <v>38</v>
      </c>
      <c r="C66" s="126" t="s">
        <v>632</v>
      </c>
      <c r="D66" s="125" t="s">
        <v>34</v>
      </c>
      <c r="E66" s="316">
        <v>9.9</v>
      </c>
      <c r="F66" s="316">
        <v>0</v>
      </c>
      <c r="G66" s="316">
        <f t="shared" si="2"/>
        <v>0</v>
      </c>
      <c r="H66" s="10"/>
      <c r="I66" s="10"/>
    </row>
    <row r="67" spans="1:9">
      <c r="A67" s="304" t="s">
        <v>291</v>
      </c>
      <c r="B67" s="60" t="s">
        <v>6</v>
      </c>
      <c r="C67" s="124" t="s">
        <v>39</v>
      </c>
      <c r="D67" s="123" t="s">
        <v>6</v>
      </c>
      <c r="E67" s="309"/>
      <c r="F67" s="309"/>
      <c r="G67" s="309"/>
      <c r="H67" s="10"/>
      <c r="I67" s="10"/>
    </row>
    <row r="68" spans="1:9">
      <c r="A68" s="304" t="s">
        <v>292</v>
      </c>
      <c r="B68" s="158" t="s">
        <v>740</v>
      </c>
      <c r="C68" s="126" t="s">
        <v>41</v>
      </c>
      <c r="D68" s="125" t="s">
        <v>34</v>
      </c>
      <c r="E68" s="316">
        <v>0.99</v>
      </c>
      <c r="F68" s="316">
        <v>0</v>
      </c>
      <c r="G68" s="316">
        <f t="shared" ref="G68" si="3">E68*F68</f>
        <v>0</v>
      </c>
      <c r="H68" s="10"/>
      <c r="I68" s="10"/>
    </row>
    <row r="69" spans="1:9">
      <c r="A69" s="304" t="s">
        <v>293</v>
      </c>
      <c r="B69" s="59" t="s">
        <v>6</v>
      </c>
      <c r="C69" s="122" t="s">
        <v>641</v>
      </c>
      <c r="D69" s="121" t="s">
        <v>6</v>
      </c>
      <c r="E69" s="315"/>
      <c r="F69" s="315"/>
      <c r="G69" s="315">
        <f>SUM(G57:G68)</f>
        <v>0</v>
      </c>
      <c r="H69" s="10"/>
      <c r="I69" s="10"/>
    </row>
    <row r="70" spans="1:9">
      <c r="A70" s="304" t="s">
        <v>294</v>
      </c>
      <c r="B70" s="3" t="s">
        <v>6</v>
      </c>
      <c r="C70" s="126" t="s">
        <v>6</v>
      </c>
      <c r="D70" s="125" t="s">
        <v>6</v>
      </c>
      <c r="E70" s="316"/>
      <c r="F70" s="316"/>
      <c r="G70" s="316"/>
      <c r="H70" s="10"/>
      <c r="I70" s="10"/>
    </row>
    <row r="71" spans="1:9">
      <c r="A71" s="304" t="s">
        <v>295</v>
      </c>
      <c r="B71" s="6" t="s">
        <v>6</v>
      </c>
      <c r="C71" s="122" t="s">
        <v>68</v>
      </c>
      <c r="D71" s="121" t="s">
        <v>6</v>
      </c>
      <c r="E71" s="315"/>
      <c r="F71" s="315"/>
      <c r="G71" s="315"/>
      <c r="H71" s="7"/>
      <c r="I71" s="7"/>
    </row>
    <row r="72" spans="1:9">
      <c r="A72" s="304" t="s">
        <v>296</v>
      </c>
      <c r="B72" s="8" t="s">
        <v>6</v>
      </c>
      <c r="C72" s="124" t="s">
        <v>69</v>
      </c>
      <c r="D72" s="123" t="s">
        <v>6</v>
      </c>
      <c r="E72" s="309"/>
      <c r="F72" s="309"/>
      <c r="G72" s="309"/>
      <c r="H72" s="9"/>
      <c r="I72" s="9"/>
    </row>
    <row r="73" spans="1:9">
      <c r="A73" s="304" t="s">
        <v>297</v>
      </c>
      <c r="B73" s="8" t="s">
        <v>6</v>
      </c>
      <c r="C73" s="124" t="s">
        <v>70</v>
      </c>
      <c r="D73" s="123" t="s">
        <v>6</v>
      </c>
      <c r="E73" s="309"/>
      <c r="F73" s="309"/>
      <c r="G73" s="309"/>
      <c r="H73" s="9"/>
      <c r="I73" s="9"/>
    </row>
    <row r="74" spans="1:9">
      <c r="A74" s="304" t="s">
        <v>298</v>
      </c>
      <c r="B74" s="8" t="s">
        <v>6</v>
      </c>
      <c r="C74" s="124" t="s">
        <v>71</v>
      </c>
      <c r="D74" s="123" t="s">
        <v>6</v>
      </c>
      <c r="E74" s="309"/>
      <c r="F74" s="309"/>
      <c r="G74" s="309"/>
      <c r="H74" s="9"/>
      <c r="I74" s="9"/>
    </row>
    <row r="75" spans="1:9">
      <c r="A75" s="304" t="s">
        <v>299</v>
      </c>
      <c r="B75" s="158" t="s">
        <v>643</v>
      </c>
      <c r="C75" s="126" t="s">
        <v>72</v>
      </c>
      <c r="D75" s="125" t="s">
        <v>22</v>
      </c>
      <c r="E75" s="316">
        <v>7.5</v>
      </c>
      <c r="F75" s="316">
        <v>0</v>
      </c>
      <c r="G75" s="316">
        <f>E75*F75</f>
        <v>0</v>
      </c>
      <c r="H75" s="10">
        <v>0.38</v>
      </c>
      <c r="I75" s="10">
        <v>6.46</v>
      </c>
    </row>
    <row r="76" spans="1:9">
      <c r="A76" s="304" t="s">
        <v>300</v>
      </c>
      <c r="B76" s="57" t="s">
        <v>644</v>
      </c>
      <c r="C76" s="126" t="s">
        <v>73</v>
      </c>
      <c r="D76" s="125" t="s">
        <v>22</v>
      </c>
      <c r="E76" s="316">
        <v>12.5</v>
      </c>
      <c r="F76" s="316">
        <v>0</v>
      </c>
      <c r="G76" s="316">
        <f>E76*F76</f>
        <v>0</v>
      </c>
      <c r="H76" s="10">
        <v>0.47</v>
      </c>
      <c r="I76" s="10">
        <v>59.69</v>
      </c>
    </row>
    <row r="77" spans="1:9">
      <c r="A77" s="304" t="s">
        <v>301</v>
      </c>
      <c r="B77" s="57" t="s">
        <v>645</v>
      </c>
      <c r="C77" s="126" t="s">
        <v>74</v>
      </c>
      <c r="D77" s="125" t="s">
        <v>22</v>
      </c>
      <c r="E77" s="316">
        <v>6.5</v>
      </c>
      <c r="F77" s="316">
        <v>0</v>
      </c>
      <c r="G77" s="316">
        <f>E77*F77</f>
        <v>0</v>
      </c>
      <c r="H77" s="10">
        <v>0.7</v>
      </c>
      <c r="I77" s="10">
        <v>9.8000000000000007</v>
      </c>
    </row>
    <row r="78" spans="1:9">
      <c r="A78" s="304" t="s">
        <v>302</v>
      </c>
      <c r="B78" s="57" t="s">
        <v>646</v>
      </c>
      <c r="C78" s="126" t="s">
        <v>75</v>
      </c>
      <c r="D78" s="125" t="s">
        <v>22</v>
      </c>
      <c r="E78" s="316">
        <v>9</v>
      </c>
      <c r="F78" s="316">
        <v>0</v>
      </c>
      <c r="G78" s="316">
        <f>E78*F78</f>
        <v>0</v>
      </c>
      <c r="H78" s="10">
        <v>1.52</v>
      </c>
      <c r="I78" s="10">
        <v>25.84</v>
      </c>
    </row>
    <row r="79" spans="1:9">
      <c r="A79" s="304" t="s">
        <v>303</v>
      </c>
      <c r="B79" s="8" t="s">
        <v>6</v>
      </c>
      <c r="C79" s="124" t="s">
        <v>69</v>
      </c>
      <c r="D79" s="123" t="s">
        <v>6</v>
      </c>
      <c r="E79" s="309"/>
      <c r="F79" s="309"/>
      <c r="G79" s="309"/>
      <c r="H79" s="9"/>
      <c r="I79" s="9"/>
    </row>
    <row r="80" spans="1:9">
      <c r="A80" s="304" t="s">
        <v>304</v>
      </c>
      <c r="B80" s="8" t="s">
        <v>6</v>
      </c>
      <c r="C80" s="124" t="s">
        <v>70</v>
      </c>
      <c r="D80" s="123" t="s">
        <v>6</v>
      </c>
      <c r="E80" s="309"/>
      <c r="F80" s="309"/>
      <c r="G80" s="309"/>
      <c r="H80" s="9"/>
      <c r="I80" s="9"/>
    </row>
    <row r="81" spans="1:10">
      <c r="A81" s="304" t="s">
        <v>305</v>
      </c>
      <c r="B81" s="8" t="s">
        <v>6</v>
      </c>
      <c r="C81" s="124" t="s">
        <v>76</v>
      </c>
      <c r="D81" s="123" t="s">
        <v>6</v>
      </c>
      <c r="E81" s="309"/>
      <c r="F81" s="309"/>
      <c r="G81" s="309"/>
      <c r="H81" s="9"/>
      <c r="I81" s="9"/>
    </row>
    <row r="82" spans="1:10">
      <c r="A82" s="304" t="s">
        <v>306</v>
      </c>
      <c r="B82" s="158" t="s">
        <v>77</v>
      </c>
      <c r="C82" s="126" t="s">
        <v>78</v>
      </c>
      <c r="D82" s="125" t="s">
        <v>22</v>
      </c>
      <c r="E82" s="316">
        <v>1.5</v>
      </c>
      <c r="F82" s="316">
        <v>0</v>
      </c>
      <c r="G82" s="316">
        <f>E82*F82</f>
        <v>0</v>
      </c>
      <c r="H82" s="10">
        <v>0.52</v>
      </c>
      <c r="I82" s="10">
        <v>10.4</v>
      </c>
    </row>
    <row r="83" spans="1:10">
      <c r="A83" s="304" t="s">
        <v>307</v>
      </c>
      <c r="B83" s="3" t="s">
        <v>79</v>
      </c>
      <c r="C83" s="126" t="s">
        <v>80</v>
      </c>
      <c r="D83" s="125" t="s">
        <v>22</v>
      </c>
      <c r="E83" s="316">
        <v>10</v>
      </c>
      <c r="F83" s="316">
        <v>0</v>
      </c>
      <c r="G83" s="316">
        <f>E83*F83</f>
        <v>0</v>
      </c>
      <c r="H83" s="10">
        <v>0.78</v>
      </c>
      <c r="I83" s="10">
        <v>60.06</v>
      </c>
    </row>
    <row r="84" spans="1:10">
      <c r="A84" s="304" t="s">
        <v>308</v>
      </c>
      <c r="B84" s="3" t="s">
        <v>81</v>
      </c>
      <c r="C84" s="126" t="s">
        <v>75</v>
      </c>
      <c r="D84" s="125" t="s">
        <v>22</v>
      </c>
      <c r="E84" s="316">
        <v>48</v>
      </c>
      <c r="F84" s="316">
        <v>0</v>
      </c>
      <c r="G84" s="316">
        <f>E84*F84</f>
        <v>0</v>
      </c>
      <c r="H84" s="10">
        <v>1.31</v>
      </c>
      <c r="I84" s="10">
        <v>136.24</v>
      </c>
    </row>
    <row r="85" spans="1:10" s="157" customFormat="1">
      <c r="A85" s="304" t="s">
        <v>309</v>
      </c>
      <c r="B85" s="158" t="s">
        <v>741</v>
      </c>
      <c r="C85" s="126" t="s">
        <v>742</v>
      </c>
      <c r="D85" s="125" t="s">
        <v>22</v>
      </c>
      <c r="E85" s="316">
        <v>16.5</v>
      </c>
      <c r="F85" s="316">
        <v>0</v>
      </c>
      <c r="G85" s="316">
        <f>E85*F85</f>
        <v>0</v>
      </c>
      <c r="H85" s="161"/>
      <c r="I85" s="161"/>
      <c r="J85" s="159"/>
    </row>
    <row r="86" spans="1:10" s="157" customFormat="1">
      <c r="A86" s="304" t="s">
        <v>933</v>
      </c>
      <c r="B86" s="168" t="s">
        <v>6</v>
      </c>
      <c r="C86" s="170" t="s">
        <v>744</v>
      </c>
      <c r="D86" s="172" t="s">
        <v>6</v>
      </c>
      <c r="E86" s="309"/>
      <c r="F86" s="309"/>
      <c r="G86" s="309"/>
      <c r="H86" s="161"/>
      <c r="I86" s="161"/>
      <c r="J86" s="159"/>
    </row>
    <row r="87" spans="1:10" s="157" customFormat="1">
      <c r="A87" s="304" t="s">
        <v>934</v>
      </c>
      <c r="B87" s="166" t="s">
        <v>6</v>
      </c>
      <c r="C87" s="171" t="s">
        <v>82</v>
      </c>
      <c r="D87" s="173" t="s">
        <v>29</v>
      </c>
      <c r="E87" s="316">
        <v>5</v>
      </c>
      <c r="F87" s="316">
        <v>0</v>
      </c>
      <c r="G87" s="316">
        <f>E87*F87</f>
        <v>0</v>
      </c>
      <c r="H87" s="161"/>
      <c r="I87" s="161"/>
      <c r="J87" s="159"/>
    </row>
    <row r="88" spans="1:10" s="157" customFormat="1">
      <c r="A88" s="304" t="s">
        <v>310</v>
      </c>
      <c r="B88" s="158"/>
      <c r="C88" s="171" t="s">
        <v>745</v>
      </c>
      <c r="D88" s="173" t="s">
        <v>29</v>
      </c>
      <c r="E88" s="316">
        <v>4</v>
      </c>
      <c r="F88" s="316">
        <v>0</v>
      </c>
      <c r="G88" s="316">
        <f>E88*F88</f>
        <v>0</v>
      </c>
      <c r="H88" s="161"/>
      <c r="I88" s="161"/>
      <c r="J88" s="159"/>
    </row>
    <row r="89" spans="1:10">
      <c r="A89" s="304" t="s">
        <v>311</v>
      </c>
      <c r="B89" s="8" t="s">
        <v>6</v>
      </c>
      <c r="C89" s="124" t="s">
        <v>83</v>
      </c>
      <c r="D89" s="123" t="s">
        <v>6</v>
      </c>
      <c r="E89" s="309"/>
      <c r="F89" s="309"/>
      <c r="G89" s="309"/>
      <c r="H89" s="9"/>
      <c r="I89" s="9"/>
    </row>
    <row r="90" spans="1:10">
      <c r="A90" s="304" t="s">
        <v>312</v>
      </c>
      <c r="B90" s="8" t="s">
        <v>6</v>
      </c>
      <c r="C90" s="124" t="s">
        <v>84</v>
      </c>
      <c r="D90" s="123" t="s">
        <v>6</v>
      </c>
      <c r="E90" s="309"/>
      <c r="F90" s="309"/>
      <c r="G90" s="309"/>
      <c r="H90" s="9"/>
      <c r="I90" s="9"/>
    </row>
    <row r="91" spans="1:10">
      <c r="A91" s="304" t="s">
        <v>313</v>
      </c>
      <c r="B91" s="158" t="s">
        <v>85</v>
      </c>
      <c r="C91" s="126" t="s">
        <v>86</v>
      </c>
      <c r="D91" s="125" t="s">
        <v>22</v>
      </c>
      <c r="E91" s="316">
        <f>SUM(E75:E78,E82:E85)</f>
        <v>111.5</v>
      </c>
      <c r="F91" s="316">
        <v>0</v>
      </c>
      <c r="G91" s="316">
        <f>E91*F91</f>
        <v>0</v>
      </c>
      <c r="H91" s="10">
        <v>0</v>
      </c>
      <c r="I91" s="10">
        <v>0</v>
      </c>
    </row>
    <row r="92" spans="1:10">
      <c r="A92" s="304" t="s">
        <v>314</v>
      </c>
      <c r="B92" s="8" t="s">
        <v>6</v>
      </c>
      <c r="C92" s="124" t="s">
        <v>87</v>
      </c>
      <c r="D92" s="123" t="s">
        <v>6</v>
      </c>
      <c r="E92" s="309"/>
      <c r="F92" s="309"/>
      <c r="G92" s="309"/>
      <c r="H92" s="9"/>
      <c r="I92" s="9"/>
    </row>
    <row r="93" spans="1:10">
      <c r="A93" s="304" t="s">
        <v>315</v>
      </c>
      <c r="B93" s="8" t="s">
        <v>6</v>
      </c>
      <c r="C93" s="124" t="s">
        <v>88</v>
      </c>
      <c r="D93" s="123" t="s">
        <v>6</v>
      </c>
      <c r="E93" s="309"/>
      <c r="F93" s="309"/>
      <c r="G93" s="309"/>
      <c r="H93" s="9"/>
      <c r="I93" s="9"/>
    </row>
    <row r="94" spans="1:10">
      <c r="A94" s="304" t="s">
        <v>316</v>
      </c>
      <c r="B94" s="158" t="s">
        <v>89</v>
      </c>
      <c r="C94" s="126" t="s">
        <v>72</v>
      </c>
      <c r="D94" s="125" t="s">
        <v>29</v>
      </c>
      <c r="E94" s="316">
        <v>15</v>
      </c>
      <c r="F94" s="316">
        <v>0</v>
      </c>
      <c r="G94" s="316">
        <f>E94*F94</f>
        <v>0</v>
      </c>
      <c r="H94" s="10">
        <v>0</v>
      </c>
      <c r="I94" s="10">
        <v>0</v>
      </c>
    </row>
    <row r="95" spans="1:10" s="157" customFormat="1">
      <c r="A95" s="304" t="s">
        <v>317</v>
      </c>
      <c r="B95" s="158" t="s">
        <v>743</v>
      </c>
      <c r="C95" s="126" t="s">
        <v>73</v>
      </c>
      <c r="D95" s="125" t="s">
        <v>29</v>
      </c>
      <c r="E95" s="316">
        <v>12</v>
      </c>
      <c r="F95" s="316">
        <v>0</v>
      </c>
      <c r="G95" s="316">
        <f>E95*F95</f>
        <v>0</v>
      </c>
      <c r="H95" s="161"/>
      <c r="I95" s="161"/>
      <c r="J95" s="159"/>
    </row>
    <row r="96" spans="1:10">
      <c r="A96" s="304" t="s">
        <v>318</v>
      </c>
      <c r="B96" s="3" t="s">
        <v>90</v>
      </c>
      <c r="C96" s="126" t="s">
        <v>91</v>
      </c>
      <c r="D96" s="125" t="s">
        <v>29</v>
      </c>
      <c r="E96" s="316">
        <v>20</v>
      </c>
      <c r="F96" s="316">
        <v>0</v>
      </c>
      <c r="G96" s="316">
        <f>E96*F96</f>
        <v>0</v>
      </c>
      <c r="H96" s="10">
        <v>0</v>
      </c>
      <c r="I96" s="10">
        <v>0</v>
      </c>
    </row>
    <row r="97" spans="1:10">
      <c r="A97" s="304" t="s">
        <v>319</v>
      </c>
      <c r="B97" s="176" t="s">
        <v>6</v>
      </c>
      <c r="C97" s="175" t="s">
        <v>747</v>
      </c>
      <c r="D97" s="176" t="s">
        <v>6</v>
      </c>
      <c r="E97" s="309"/>
      <c r="F97" s="309"/>
      <c r="G97" s="309"/>
      <c r="H97" s="9"/>
      <c r="I97" s="9"/>
    </row>
    <row r="98" spans="1:10">
      <c r="A98" s="304" t="s">
        <v>320</v>
      </c>
      <c r="B98" s="177" t="s">
        <v>6</v>
      </c>
      <c r="C98" s="174" t="s">
        <v>746</v>
      </c>
      <c r="D98" s="177" t="s">
        <v>29</v>
      </c>
      <c r="E98" s="316">
        <v>3</v>
      </c>
      <c r="F98" s="316">
        <v>0</v>
      </c>
      <c r="G98" s="316">
        <f>E98*F98</f>
        <v>0</v>
      </c>
      <c r="H98" s="9"/>
      <c r="I98" s="9"/>
    </row>
    <row r="99" spans="1:10" s="178" customFormat="1">
      <c r="A99" s="304" t="s">
        <v>321</v>
      </c>
      <c r="B99" s="176" t="s">
        <v>6</v>
      </c>
      <c r="C99" s="175" t="s">
        <v>749</v>
      </c>
      <c r="D99" s="176" t="s">
        <v>6</v>
      </c>
      <c r="E99" s="309"/>
      <c r="F99" s="309"/>
      <c r="G99" s="309"/>
      <c r="H99" s="182"/>
      <c r="I99" s="182"/>
      <c r="J99" s="180"/>
    </row>
    <row r="100" spans="1:10" s="178" customFormat="1">
      <c r="A100" s="304" t="s">
        <v>322</v>
      </c>
      <c r="B100" s="177" t="s">
        <v>6</v>
      </c>
      <c r="C100" s="174" t="s">
        <v>748</v>
      </c>
      <c r="D100" s="177" t="s">
        <v>29</v>
      </c>
      <c r="E100" s="316">
        <v>3</v>
      </c>
      <c r="F100" s="316">
        <v>0</v>
      </c>
      <c r="G100" s="316">
        <f>E100*F100</f>
        <v>0</v>
      </c>
      <c r="H100" s="182"/>
      <c r="I100" s="182"/>
      <c r="J100" s="180"/>
    </row>
    <row r="101" spans="1:10" s="165" customFormat="1">
      <c r="A101" s="304" t="s">
        <v>323</v>
      </c>
      <c r="B101" s="181" t="s">
        <v>6</v>
      </c>
      <c r="C101" s="183" t="s">
        <v>750</v>
      </c>
      <c r="D101" s="181" t="s">
        <v>6</v>
      </c>
      <c r="E101" s="309"/>
      <c r="F101" s="309"/>
      <c r="G101" s="309"/>
      <c r="H101" s="169"/>
      <c r="I101" s="169"/>
      <c r="J101" s="167"/>
    </row>
    <row r="102" spans="1:10" s="165" customFormat="1" ht="23.25">
      <c r="A102" s="304" t="s">
        <v>324</v>
      </c>
      <c r="B102" s="179" t="s">
        <v>6</v>
      </c>
      <c r="C102" s="184" t="s">
        <v>751</v>
      </c>
      <c r="D102" s="179" t="s">
        <v>29</v>
      </c>
      <c r="E102" s="316">
        <v>3</v>
      </c>
      <c r="F102" s="316">
        <v>0</v>
      </c>
      <c r="G102" s="316">
        <f>E102*F102</f>
        <v>0</v>
      </c>
      <c r="H102" s="169"/>
      <c r="I102" s="169"/>
      <c r="J102" s="167"/>
    </row>
    <row r="103" spans="1:10" s="165" customFormat="1">
      <c r="A103" s="304" t="s">
        <v>325</v>
      </c>
      <c r="B103" s="188" t="s">
        <v>6</v>
      </c>
      <c r="C103" s="190" t="s">
        <v>92</v>
      </c>
      <c r="D103" s="194" t="s">
        <v>6</v>
      </c>
      <c r="E103" s="309"/>
      <c r="F103" s="309"/>
      <c r="G103" s="309"/>
      <c r="H103" s="169"/>
      <c r="I103" s="169"/>
      <c r="J103" s="167"/>
    </row>
    <row r="104" spans="1:10" s="165" customFormat="1">
      <c r="A104" s="304" t="s">
        <v>326</v>
      </c>
      <c r="B104" s="186" t="s">
        <v>93</v>
      </c>
      <c r="C104" s="191" t="s">
        <v>752</v>
      </c>
      <c r="D104" s="195" t="s">
        <v>29</v>
      </c>
      <c r="E104" s="316">
        <v>9</v>
      </c>
      <c r="F104" s="316">
        <v>0</v>
      </c>
      <c r="G104" s="316">
        <f>E104*F104</f>
        <v>0</v>
      </c>
      <c r="H104" s="169"/>
      <c r="I104" s="169"/>
      <c r="J104" s="167"/>
    </row>
    <row r="105" spans="1:10">
      <c r="A105" s="304" t="s">
        <v>327</v>
      </c>
      <c r="B105" s="8" t="s">
        <v>6</v>
      </c>
      <c r="C105" s="124" t="s">
        <v>95</v>
      </c>
      <c r="D105" s="123" t="s">
        <v>6</v>
      </c>
      <c r="E105" s="309"/>
      <c r="F105" s="309"/>
      <c r="G105" s="309"/>
      <c r="H105" s="9"/>
      <c r="I105" s="9"/>
    </row>
    <row r="106" spans="1:10">
      <c r="A106" s="304" t="s">
        <v>328</v>
      </c>
      <c r="B106" s="8" t="s">
        <v>6</v>
      </c>
      <c r="C106" s="124" t="s">
        <v>96</v>
      </c>
      <c r="D106" s="123" t="s">
        <v>6</v>
      </c>
      <c r="E106" s="309"/>
      <c r="F106" s="309"/>
      <c r="G106" s="309"/>
      <c r="H106" s="9"/>
      <c r="I106" s="9"/>
    </row>
    <row r="107" spans="1:10">
      <c r="A107" s="304" t="s">
        <v>329</v>
      </c>
      <c r="B107" s="3" t="s">
        <v>6</v>
      </c>
      <c r="C107" s="126" t="s">
        <v>82</v>
      </c>
      <c r="D107" s="125" t="s">
        <v>22</v>
      </c>
      <c r="E107" s="316">
        <v>23</v>
      </c>
      <c r="F107" s="316">
        <v>0</v>
      </c>
      <c r="G107" s="316">
        <f>E107*F107</f>
        <v>0</v>
      </c>
      <c r="H107" s="10">
        <v>0</v>
      </c>
      <c r="I107" s="10">
        <v>0</v>
      </c>
    </row>
    <row r="108" spans="1:10">
      <c r="A108" s="304" t="s">
        <v>330</v>
      </c>
      <c r="B108" s="14" t="s">
        <v>6</v>
      </c>
      <c r="C108" s="193" t="s">
        <v>759</v>
      </c>
      <c r="D108" s="131" t="s">
        <v>6</v>
      </c>
      <c r="E108" s="319"/>
      <c r="F108" s="319"/>
      <c r="G108" s="319"/>
      <c r="H108" s="10"/>
      <c r="I108" s="10"/>
    </row>
    <row r="109" spans="1:10" s="185" customFormat="1">
      <c r="A109" s="304" t="s">
        <v>331</v>
      </c>
      <c r="B109" s="190"/>
      <c r="C109" s="193" t="s">
        <v>758</v>
      </c>
      <c r="D109" s="131"/>
      <c r="E109" s="319"/>
      <c r="F109" s="319"/>
      <c r="G109" s="319"/>
      <c r="H109" s="189"/>
      <c r="I109" s="189"/>
      <c r="J109" s="187"/>
    </row>
    <row r="110" spans="1:10">
      <c r="A110" s="304" t="s">
        <v>332</v>
      </c>
      <c r="B110" s="186" t="s">
        <v>647</v>
      </c>
      <c r="C110" s="192" t="s">
        <v>122</v>
      </c>
      <c r="D110" s="125" t="s">
        <v>29</v>
      </c>
      <c r="E110" s="316">
        <v>2</v>
      </c>
      <c r="F110" s="316">
        <v>0</v>
      </c>
      <c r="G110" s="316">
        <f>E110*F110</f>
        <v>0</v>
      </c>
      <c r="H110" s="10"/>
      <c r="I110" s="10"/>
    </row>
    <row r="111" spans="1:10" s="56" customFormat="1">
      <c r="A111" s="304" t="s">
        <v>333</v>
      </c>
      <c r="B111" s="186" t="s">
        <v>753</v>
      </c>
      <c r="C111" s="192" t="s">
        <v>754</v>
      </c>
      <c r="D111" s="125" t="s">
        <v>29</v>
      </c>
      <c r="E111" s="316">
        <v>1</v>
      </c>
      <c r="F111" s="316">
        <v>0</v>
      </c>
      <c r="G111" s="316">
        <f>E111*F111</f>
        <v>0</v>
      </c>
      <c r="H111" s="61"/>
      <c r="I111" s="61"/>
      <c r="J111" s="58"/>
    </row>
    <row r="112" spans="1:10" s="185" customFormat="1">
      <c r="A112" s="304" t="s">
        <v>334</v>
      </c>
      <c r="B112" s="190" t="s">
        <v>6</v>
      </c>
      <c r="C112" s="193" t="s">
        <v>757</v>
      </c>
      <c r="D112" s="131" t="s">
        <v>6</v>
      </c>
      <c r="E112" s="319"/>
      <c r="F112" s="319"/>
      <c r="G112" s="319"/>
      <c r="H112" s="189"/>
      <c r="I112" s="189"/>
      <c r="J112" s="187"/>
    </row>
    <row r="113" spans="1:10" s="185" customFormat="1">
      <c r="A113" s="304" t="s">
        <v>335</v>
      </c>
      <c r="B113" s="190"/>
      <c r="C113" s="193" t="s">
        <v>760</v>
      </c>
      <c r="D113" s="131"/>
      <c r="E113" s="319"/>
      <c r="F113" s="319"/>
      <c r="G113" s="319"/>
      <c r="H113" s="189"/>
      <c r="I113" s="189"/>
      <c r="J113" s="187"/>
    </row>
    <row r="114" spans="1:10" s="185" customFormat="1">
      <c r="A114" s="304" t="s">
        <v>336</v>
      </c>
      <c r="B114" s="186" t="s">
        <v>755</v>
      </c>
      <c r="C114" s="192" t="s">
        <v>122</v>
      </c>
      <c r="D114" s="195" t="s">
        <v>29</v>
      </c>
      <c r="E114" s="316">
        <v>1</v>
      </c>
      <c r="F114" s="316">
        <v>0</v>
      </c>
      <c r="G114" s="316">
        <f>E114*F114</f>
        <v>0</v>
      </c>
      <c r="H114" s="189"/>
      <c r="I114" s="189"/>
      <c r="J114" s="187"/>
    </row>
    <row r="115" spans="1:10" s="185" customFormat="1">
      <c r="A115" s="304" t="s">
        <v>337</v>
      </c>
      <c r="B115" s="186" t="s">
        <v>756</v>
      </c>
      <c r="C115" s="192" t="s">
        <v>754</v>
      </c>
      <c r="D115" s="195" t="s">
        <v>29</v>
      </c>
      <c r="E115" s="316">
        <v>1</v>
      </c>
      <c r="F115" s="316">
        <v>0</v>
      </c>
      <c r="G115" s="316">
        <f>E115*F115</f>
        <v>0</v>
      </c>
      <c r="H115" s="189"/>
      <c r="I115" s="189"/>
      <c r="J115" s="187"/>
    </row>
    <row r="116" spans="1:10">
      <c r="A116" s="304" t="s">
        <v>338</v>
      </c>
      <c r="B116" s="8" t="s">
        <v>6</v>
      </c>
      <c r="C116" s="124" t="s">
        <v>97</v>
      </c>
      <c r="D116" s="123" t="s">
        <v>6</v>
      </c>
      <c r="E116" s="309"/>
      <c r="F116" s="309"/>
      <c r="G116" s="309"/>
      <c r="H116" s="9"/>
      <c r="I116" s="9"/>
    </row>
    <row r="117" spans="1:10" ht="23.25">
      <c r="A117" s="304" t="s">
        <v>339</v>
      </c>
      <c r="B117" s="186" t="s">
        <v>761</v>
      </c>
      <c r="C117" s="192" t="s">
        <v>762</v>
      </c>
      <c r="D117" s="125" t="s">
        <v>98</v>
      </c>
      <c r="E117" s="316">
        <v>24</v>
      </c>
      <c r="F117" s="316">
        <v>0</v>
      </c>
      <c r="G117" s="316">
        <f>E117*F117</f>
        <v>0</v>
      </c>
      <c r="H117" s="10">
        <v>0</v>
      </c>
      <c r="I117" s="10">
        <v>0</v>
      </c>
    </row>
    <row r="118" spans="1:10">
      <c r="A118" s="304" t="s">
        <v>340</v>
      </c>
      <c r="B118" s="3" t="s">
        <v>6</v>
      </c>
      <c r="C118" s="126" t="s">
        <v>6</v>
      </c>
      <c r="D118" s="125" t="s">
        <v>6</v>
      </c>
      <c r="E118" s="316"/>
      <c r="F118" s="316"/>
      <c r="G118" s="316"/>
      <c r="H118" s="10"/>
      <c r="I118" s="10"/>
    </row>
    <row r="119" spans="1:10">
      <c r="A119" s="304" t="s">
        <v>341</v>
      </c>
      <c r="B119" s="8" t="s">
        <v>6</v>
      </c>
      <c r="C119" s="124" t="s">
        <v>99</v>
      </c>
      <c r="D119" s="123" t="s">
        <v>6</v>
      </c>
      <c r="E119" s="309"/>
      <c r="F119" s="309"/>
      <c r="G119" s="309"/>
      <c r="H119" s="9"/>
      <c r="I119" s="9"/>
    </row>
    <row r="120" spans="1:10">
      <c r="A120" s="304" t="s">
        <v>342</v>
      </c>
      <c r="B120" s="164" t="s">
        <v>763</v>
      </c>
      <c r="C120" s="97" t="s">
        <v>735</v>
      </c>
      <c r="D120" s="133" t="s">
        <v>100</v>
      </c>
      <c r="E120" s="317">
        <v>2.25</v>
      </c>
      <c r="F120" s="317">
        <f>SUM(G72:G118)*0.01</f>
        <v>0</v>
      </c>
      <c r="G120" s="317">
        <f>E120*F120</f>
        <v>0</v>
      </c>
      <c r="H120" s="11">
        <v>0</v>
      </c>
      <c r="I120" s="11">
        <v>0</v>
      </c>
    </row>
    <row r="121" spans="1:10">
      <c r="A121" s="304" t="s">
        <v>343</v>
      </c>
      <c r="B121" s="6" t="s">
        <v>6</v>
      </c>
      <c r="C121" s="122" t="s">
        <v>101</v>
      </c>
      <c r="D121" s="121" t="s">
        <v>6</v>
      </c>
      <c r="E121" s="315"/>
      <c r="F121" s="315"/>
      <c r="G121" s="315">
        <f>SUM(G72:G120)</f>
        <v>0</v>
      </c>
      <c r="H121" s="7"/>
      <c r="I121" s="7">
        <v>3133.22</v>
      </c>
    </row>
    <row r="122" spans="1:10">
      <c r="A122" s="304" t="s">
        <v>344</v>
      </c>
      <c r="B122" s="3" t="s">
        <v>6</v>
      </c>
      <c r="C122" s="126" t="s">
        <v>6</v>
      </c>
      <c r="D122" s="125" t="s">
        <v>6</v>
      </c>
      <c r="E122" s="316"/>
      <c r="F122" s="316"/>
      <c r="G122" s="316"/>
      <c r="H122" s="10"/>
      <c r="I122" s="10"/>
    </row>
    <row r="123" spans="1:10">
      <c r="A123" s="304" t="s">
        <v>345</v>
      </c>
      <c r="B123" s="6" t="s">
        <v>6</v>
      </c>
      <c r="C123" s="122" t="s">
        <v>103</v>
      </c>
      <c r="D123" s="121" t="s">
        <v>6</v>
      </c>
      <c r="E123" s="315"/>
      <c r="F123" s="315"/>
      <c r="G123" s="315"/>
      <c r="H123" s="7"/>
      <c r="I123" s="7"/>
    </row>
    <row r="124" spans="1:10">
      <c r="A124" s="304" t="s">
        <v>346</v>
      </c>
      <c r="B124" s="8" t="s">
        <v>6</v>
      </c>
      <c r="C124" s="124" t="s">
        <v>104</v>
      </c>
      <c r="D124" s="123" t="s">
        <v>6</v>
      </c>
      <c r="E124" s="309"/>
      <c r="F124" s="309"/>
      <c r="G124" s="309"/>
      <c r="H124" s="9"/>
      <c r="I124" s="9"/>
    </row>
    <row r="125" spans="1:10" ht="15" customHeight="1">
      <c r="A125" s="304" t="s">
        <v>347</v>
      </c>
      <c r="B125" s="8" t="s">
        <v>6</v>
      </c>
      <c r="C125" s="124" t="s">
        <v>105</v>
      </c>
      <c r="D125" s="123" t="s">
        <v>6</v>
      </c>
      <c r="E125" s="309"/>
      <c r="F125" s="309"/>
      <c r="G125" s="309"/>
      <c r="H125" s="9"/>
      <c r="I125" s="9"/>
    </row>
    <row r="126" spans="1:10">
      <c r="A126" s="304" t="s">
        <v>935</v>
      </c>
      <c r="B126" s="8" t="s">
        <v>6</v>
      </c>
      <c r="C126" s="124" t="s">
        <v>106</v>
      </c>
      <c r="D126" s="123" t="s">
        <v>6</v>
      </c>
      <c r="E126" s="309"/>
      <c r="F126" s="309"/>
      <c r="G126" s="309"/>
      <c r="H126" s="9"/>
      <c r="I126" s="9"/>
    </row>
    <row r="127" spans="1:10">
      <c r="A127" s="304" t="s">
        <v>936</v>
      </c>
      <c r="B127" s="3" t="s">
        <v>6</v>
      </c>
      <c r="C127" s="126" t="s">
        <v>107</v>
      </c>
      <c r="D127" s="125" t="s">
        <v>22</v>
      </c>
      <c r="E127" s="316">
        <v>33</v>
      </c>
      <c r="F127" s="316">
        <v>0</v>
      </c>
      <c r="G127" s="317">
        <f>E127*F127</f>
        <v>0</v>
      </c>
      <c r="H127" s="10">
        <v>3.99</v>
      </c>
      <c r="I127" s="10">
        <v>674.31</v>
      </c>
    </row>
    <row r="128" spans="1:10">
      <c r="A128" s="304" t="s">
        <v>348</v>
      </c>
      <c r="B128" s="3" t="s">
        <v>6</v>
      </c>
      <c r="C128" s="126" t="s">
        <v>108</v>
      </c>
      <c r="D128" s="125" t="s">
        <v>22</v>
      </c>
      <c r="E128" s="316">
        <v>36</v>
      </c>
      <c r="F128" s="316">
        <v>0</v>
      </c>
      <c r="G128" s="317">
        <f>E128*F128</f>
        <v>0</v>
      </c>
      <c r="H128" s="10">
        <v>5.18</v>
      </c>
      <c r="I128" s="10">
        <v>492.1</v>
      </c>
    </row>
    <row r="129" spans="1:10">
      <c r="A129" s="304" t="s">
        <v>349</v>
      </c>
      <c r="B129" s="3" t="s">
        <v>6</v>
      </c>
      <c r="C129" s="126" t="s">
        <v>109</v>
      </c>
      <c r="D129" s="125" t="s">
        <v>22</v>
      </c>
      <c r="E129" s="316">
        <v>22.5</v>
      </c>
      <c r="F129" s="316">
        <v>0</v>
      </c>
      <c r="G129" s="317">
        <f>E129*F129</f>
        <v>0</v>
      </c>
      <c r="H129" s="10">
        <v>5.35</v>
      </c>
      <c r="I129" s="10">
        <v>117.7</v>
      </c>
    </row>
    <row r="130" spans="1:10">
      <c r="A130" s="304" t="s">
        <v>350</v>
      </c>
      <c r="B130" s="3" t="s">
        <v>6</v>
      </c>
      <c r="C130" s="126" t="s">
        <v>110</v>
      </c>
      <c r="D130" s="125" t="s">
        <v>22</v>
      </c>
      <c r="E130" s="316">
        <v>4</v>
      </c>
      <c r="F130" s="316">
        <v>0</v>
      </c>
      <c r="G130" s="317">
        <f>E130*F130</f>
        <v>0</v>
      </c>
      <c r="H130" s="10">
        <v>5.63</v>
      </c>
      <c r="I130" s="10">
        <v>112.6</v>
      </c>
    </row>
    <row r="131" spans="1:10" s="56" customFormat="1">
      <c r="A131" s="304" t="s">
        <v>351</v>
      </c>
      <c r="B131" s="57"/>
      <c r="C131" s="126" t="s">
        <v>648</v>
      </c>
      <c r="D131" s="125" t="s">
        <v>22</v>
      </c>
      <c r="E131" s="316">
        <v>0.5</v>
      </c>
      <c r="F131" s="316">
        <v>0</v>
      </c>
      <c r="G131" s="317">
        <f>E131*F131</f>
        <v>0</v>
      </c>
      <c r="H131" s="61"/>
      <c r="I131" s="61"/>
      <c r="J131" s="58"/>
    </row>
    <row r="132" spans="1:10">
      <c r="A132" s="304" t="s">
        <v>937</v>
      </c>
      <c r="B132" s="8" t="s">
        <v>6</v>
      </c>
      <c r="C132" s="124" t="s">
        <v>104</v>
      </c>
      <c r="D132" s="123" t="s">
        <v>6</v>
      </c>
      <c r="E132" s="309"/>
      <c r="F132" s="309"/>
      <c r="G132" s="309"/>
      <c r="H132" s="9"/>
      <c r="I132" s="9"/>
    </row>
    <row r="133" spans="1:10" ht="15" customHeight="1">
      <c r="A133" s="304" t="s">
        <v>352</v>
      </c>
      <c r="B133" s="8" t="s">
        <v>6</v>
      </c>
      <c r="C133" s="124" t="s">
        <v>105</v>
      </c>
      <c r="D133" s="123" t="s">
        <v>6</v>
      </c>
      <c r="E133" s="309"/>
      <c r="F133" s="309"/>
      <c r="G133" s="309"/>
      <c r="H133" s="9"/>
      <c r="I133" s="9"/>
    </row>
    <row r="134" spans="1:10">
      <c r="A134" s="304" t="s">
        <v>353</v>
      </c>
      <c r="B134" s="8" t="s">
        <v>6</v>
      </c>
      <c r="C134" s="124" t="s">
        <v>111</v>
      </c>
      <c r="D134" s="123" t="s">
        <v>6</v>
      </c>
      <c r="E134" s="309"/>
      <c r="F134" s="309"/>
      <c r="G134" s="309"/>
      <c r="H134" s="9"/>
      <c r="I134" s="9"/>
    </row>
    <row r="135" spans="1:10">
      <c r="A135" s="304" t="s">
        <v>938</v>
      </c>
      <c r="B135" s="3" t="s">
        <v>6</v>
      </c>
      <c r="C135" s="126" t="s">
        <v>112</v>
      </c>
      <c r="D135" s="125" t="s">
        <v>22</v>
      </c>
      <c r="E135" s="316">
        <v>2.5</v>
      </c>
      <c r="F135" s="316">
        <v>0</v>
      </c>
      <c r="G135" s="317">
        <f t="shared" ref="G135" si="4">E135*F135</f>
        <v>0</v>
      </c>
      <c r="H135" s="10">
        <v>5.94</v>
      </c>
      <c r="I135" s="10">
        <v>133.65</v>
      </c>
    </row>
    <row r="136" spans="1:10">
      <c r="A136" s="304" t="s">
        <v>939</v>
      </c>
      <c r="B136" s="8" t="s">
        <v>6</v>
      </c>
      <c r="C136" s="124" t="s">
        <v>113</v>
      </c>
      <c r="D136" s="123" t="s">
        <v>6</v>
      </c>
      <c r="E136" s="309"/>
      <c r="F136" s="309"/>
      <c r="G136" s="309"/>
      <c r="H136" s="9"/>
      <c r="I136" s="9"/>
    </row>
    <row r="137" spans="1:10">
      <c r="A137" s="304" t="s">
        <v>940</v>
      </c>
      <c r="B137" s="8" t="s">
        <v>6</v>
      </c>
      <c r="C137" s="124" t="s">
        <v>649</v>
      </c>
      <c r="D137" s="123" t="s">
        <v>6</v>
      </c>
      <c r="E137" s="309"/>
      <c r="F137" s="309"/>
      <c r="G137" s="309"/>
      <c r="H137" s="9"/>
      <c r="I137" s="9"/>
    </row>
    <row r="138" spans="1:10">
      <c r="A138" s="304" t="s">
        <v>941</v>
      </c>
      <c r="B138" s="8" t="s">
        <v>6</v>
      </c>
      <c r="C138" s="124" t="s">
        <v>114</v>
      </c>
      <c r="D138" s="123" t="s">
        <v>6</v>
      </c>
      <c r="E138" s="309"/>
      <c r="F138" s="309"/>
      <c r="G138" s="309"/>
      <c r="H138" s="9"/>
      <c r="I138" s="9"/>
    </row>
    <row r="139" spans="1:10">
      <c r="A139" s="304" t="s">
        <v>942</v>
      </c>
      <c r="B139" s="3" t="s">
        <v>6</v>
      </c>
      <c r="C139" s="126" t="s">
        <v>115</v>
      </c>
      <c r="D139" s="125" t="s">
        <v>22</v>
      </c>
      <c r="E139" s="316">
        <v>36</v>
      </c>
      <c r="F139" s="316">
        <v>0</v>
      </c>
      <c r="G139" s="317">
        <f>E139*F139</f>
        <v>0</v>
      </c>
      <c r="H139" s="10">
        <v>0.43</v>
      </c>
      <c r="I139" s="10">
        <v>69.66</v>
      </c>
    </row>
    <row r="140" spans="1:10">
      <c r="A140" s="304" t="s">
        <v>943</v>
      </c>
      <c r="B140" s="3" t="s">
        <v>6</v>
      </c>
      <c r="C140" s="126" t="s">
        <v>116</v>
      </c>
      <c r="D140" s="125" t="s">
        <v>22</v>
      </c>
      <c r="E140" s="316">
        <v>42.5</v>
      </c>
      <c r="F140" s="316">
        <v>0</v>
      </c>
      <c r="G140" s="317">
        <f>E140*F140</f>
        <v>0</v>
      </c>
      <c r="H140" s="10">
        <v>0.53</v>
      </c>
      <c r="I140" s="10">
        <v>42.4</v>
      </c>
    </row>
    <row r="141" spans="1:10">
      <c r="A141" s="304" t="s">
        <v>354</v>
      </c>
      <c r="B141" s="3" t="s">
        <v>6</v>
      </c>
      <c r="C141" s="126" t="s">
        <v>117</v>
      </c>
      <c r="D141" s="125" t="s">
        <v>22</v>
      </c>
      <c r="E141" s="316">
        <v>10</v>
      </c>
      <c r="F141" s="316">
        <v>0</v>
      </c>
      <c r="G141" s="317">
        <f>E141*F141</f>
        <v>0</v>
      </c>
      <c r="H141" s="10">
        <v>0.73</v>
      </c>
      <c r="I141" s="10">
        <v>18.25</v>
      </c>
    </row>
    <row r="142" spans="1:10">
      <c r="A142" s="304" t="s">
        <v>355</v>
      </c>
      <c r="B142" s="3" t="s">
        <v>6</v>
      </c>
      <c r="C142" s="126" t="s">
        <v>118</v>
      </c>
      <c r="D142" s="125" t="s">
        <v>22</v>
      </c>
      <c r="E142" s="316">
        <v>5</v>
      </c>
      <c r="F142" s="316">
        <v>0</v>
      </c>
      <c r="G142" s="317">
        <f>E142*F142</f>
        <v>0</v>
      </c>
      <c r="H142" s="10">
        <v>1.02</v>
      </c>
      <c r="I142" s="10">
        <v>21.42</v>
      </c>
    </row>
    <row r="143" spans="1:10">
      <c r="A143" s="304" t="s">
        <v>356</v>
      </c>
      <c r="B143" s="8" t="s">
        <v>6</v>
      </c>
      <c r="C143" s="124" t="s">
        <v>113</v>
      </c>
      <c r="D143" s="123" t="s">
        <v>6</v>
      </c>
      <c r="E143" s="309"/>
      <c r="F143" s="309"/>
      <c r="G143" s="309"/>
      <c r="H143" s="9"/>
      <c r="I143" s="9"/>
    </row>
    <row r="144" spans="1:10">
      <c r="A144" s="304" t="s">
        <v>357</v>
      </c>
      <c r="B144" s="8" t="s">
        <v>6</v>
      </c>
      <c r="C144" s="124" t="s">
        <v>649</v>
      </c>
      <c r="D144" s="123" t="s">
        <v>6</v>
      </c>
      <c r="E144" s="309"/>
      <c r="F144" s="309"/>
      <c r="G144" s="309"/>
      <c r="H144" s="9"/>
      <c r="I144" s="9"/>
    </row>
    <row r="145" spans="1:10">
      <c r="A145" s="304" t="s">
        <v>358</v>
      </c>
      <c r="B145" s="8" t="s">
        <v>6</v>
      </c>
      <c r="C145" s="124" t="s">
        <v>119</v>
      </c>
      <c r="D145" s="123" t="s">
        <v>6</v>
      </c>
      <c r="E145" s="309"/>
      <c r="F145" s="309"/>
      <c r="G145" s="309"/>
      <c r="H145" s="9"/>
      <c r="I145" s="9"/>
    </row>
    <row r="146" spans="1:10">
      <c r="A146" s="304" t="s">
        <v>359</v>
      </c>
      <c r="B146" s="186" t="s">
        <v>120</v>
      </c>
      <c r="C146" s="192" t="s">
        <v>116</v>
      </c>
      <c r="D146" s="125" t="s">
        <v>22</v>
      </c>
      <c r="E146" s="316">
        <v>2</v>
      </c>
      <c r="F146" s="316">
        <v>0</v>
      </c>
      <c r="G146" s="317">
        <f t="shared" ref="G146:G154" si="5">E146*F146</f>
        <v>0</v>
      </c>
      <c r="H146" s="10">
        <v>0.43</v>
      </c>
      <c r="I146" s="10">
        <v>92.88</v>
      </c>
    </row>
    <row r="147" spans="1:10">
      <c r="A147" s="304" t="s">
        <v>360</v>
      </c>
      <c r="B147" s="3" t="s">
        <v>121</v>
      </c>
      <c r="C147" s="126" t="s">
        <v>118</v>
      </c>
      <c r="D147" s="125" t="s">
        <v>22</v>
      </c>
      <c r="E147" s="316">
        <v>2</v>
      </c>
      <c r="F147" s="316">
        <v>0</v>
      </c>
      <c r="G147" s="317">
        <f t="shared" si="5"/>
        <v>0</v>
      </c>
      <c r="H147" s="10">
        <v>1.02</v>
      </c>
      <c r="I147" s="10">
        <v>56.1</v>
      </c>
    </row>
    <row r="148" spans="1:10" s="185" customFormat="1">
      <c r="A148" s="304" t="s">
        <v>361</v>
      </c>
      <c r="B148" s="198" t="s">
        <v>6</v>
      </c>
      <c r="C148" s="200" t="s">
        <v>764</v>
      </c>
      <c r="D148" s="198" t="s">
        <v>6</v>
      </c>
      <c r="E148" s="309"/>
      <c r="F148" s="309"/>
      <c r="G148" s="309"/>
      <c r="H148" s="189"/>
      <c r="I148" s="189"/>
      <c r="J148" s="187"/>
    </row>
    <row r="149" spans="1:10" s="185" customFormat="1">
      <c r="A149" s="304" t="s">
        <v>362</v>
      </c>
      <c r="B149" s="201" t="s">
        <v>6</v>
      </c>
      <c r="C149" s="202" t="s">
        <v>765</v>
      </c>
      <c r="D149" s="201" t="s">
        <v>22</v>
      </c>
      <c r="E149" s="316">
        <v>2</v>
      </c>
      <c r="F149" s="316">
        <v>0</v>
      </c>
      <c r="G149" s="317">
        <f t="shared" si="5"/>
        <v>0</v>
      </c>
      <c r="H149" s="189"/>
      <c r="I149" s="189"/>
      <c r="J149" s="187"/>
    </row>
    <row r="150" spans="1:10" s="196" customFormat="1">
      <c r="A150" s="304" t="s">
        <v>363</v>
      </c>
      <c r="B150" s="204" t="s">
        <v>6</v>
      </c>
      <c r="C150" s="207" t="s">
        <v>766</v>
      </c>
      <c r="D150" s="204" t="s">
        <v>22</v>
      </c>
      <c r="E150" s="316">
        <v>2</v>
      </c>
      <c r="F150" s="316">
        <v>0</v>
      </c>
      <c r="G150" s="317">
        <f t="shared" si="5"/>
        <v>0</v>
      </c>
      <c r="H150" s="199"/>
      <c r="I150" s="199"/>
      <c r="J150" s="197"/>
    </row>
    <row r="151" spans="1:10" s="196" customFormat="1">
      <c r="A151" s="304" t="s">
        <v>364</v>
      </c>
      <c r="B151" s="204" t="s">
        <v>6</v>
      </c>
      <c r="C151" s="207" t="s">
        <v>767</v>
      </c>
      <c r="D151" s="204" t="s">
        <v>22</v>
      </c>
      <c r="E151" s="316">
        <v>2.5</v>
      </c>
      <c r="F151" s="316">
        <v>0</v>
      </c>
      <c r="G151" s="317">
        <f t="shared" si="5"/>
        <v>0</v>
      </c>
      <c r="H151" s="199"/>
      <c r="I151" s="199"/>
      <c r="J151" s="197"/>
    </row>
    <row r="152" spans="1:10" s="203" customFormat="1">
      <c r="A152" s="304" t="s">
        <v>365</v>
      </c>
      <c r="B152" s="211" t="s">
        <v>6</v>
      </c>
      <c r="C152" s="213" t="s">
        <v>768</v>
      </c>
      <c r="D152" s="211" t="s">
        <v>6</v>
      </c>
      <c r="E152" s="309"/>
      <c r="F152" s="309"/>
      <c r="G152" s="309"/>
      <c r="H152" s="206"/>
      <c r="I152" s="206"/>
      <c r="J152" s="205"/>
    </row>
    <row r="153" spans="1:10" s="203" customFormat="1">
      <c r="A153" s="304" t="s">
        <v>366</v>
      </c>
      <c r="B153" s="186" t="s">
        <v>769</v>
      </c>
      <c r="C153" s="214" t="s">
        <v>770</v>
      </c>
      <c r="D153" s="209" t="s">
        <v>22</v>
      </c>
      <c r="E153" s="316">
        <f>SUM(E127:E130,E139:E142,E146:E147)</f>
        <v>193</v>
      </c>
      <c r="F153" s="316">
        <v>0</v>
      </c>
      <c r="G153" s="317">
        <f t="shared" si="5"/>
        <v>0</v>
      </c>
      <c r="H153" s="206"/>
      <c r="I153" s="206"/>
      <c r="J153" s="205"/>
    </row>
    <row r="154" spans="1:10" s="203" customFormat="1">
      <c r="A154" s="304" t="s">
        <v>367</v>
      </c>
      <c r="B154" s="209" t="s">
        <v>771</v>
      </c>
      <c r="C154" s="214" t="s">
        <v>772</v>
      </c>
      <c r="D154" s="209" t="s">
        <v>22</v>
      </c>
      <c r="E154" s="316">
        <f>SUM(E131,E135)</f>
        <v>3</v>
      </c>
      <c r="F154" s="316">
        <v>0</v>
      </c>
      <c r="G154" s="317">
        <f t="shared" si="5"/>
        <v>0</v>
      </c>
      <c r="H154" s="206"/>
      <c r="I154" s="206"/>
      <c r="J154" s="205"/>
    </row>
    <row r="155" spans="1:10">
      <c r="A155" s="304" t="s">
        <v>944</v>
      </c>
      <c r="B155" s="8" t="s">
        <v>6</v>
      </c>
      <c r="C155" s="124" t="s">
        <v>124</v>
      </c>
      <c r="D155" s="123" t="s">
        <v>6</v>
      </c>
      <c r="E155" s="309"/>
      <c r="F155" s="309"/>
      <c r="G155" s="309"/>
      <c r="H155" s="9"/>
      <c r="I155" s="9"/>
    </row>
    <row r="156" spans="1:10">
      <c r="A156" s="304" t="s">
        <v>368</v>
      </c>
      <c r="B156" s="186" t="s">
        <v>125</v>
      </c>
      <c r="C156" s="126" t="s">
        <v>126</v>
      </c>
      <c r="D156" s="125" t="s">
        <v>22</v>
      </c>
      <c r="E156" s="316">
        <f>SUM(E153:E154)</f>
        <v>196</v>
      </c>
      <c r="F156" s="316">
        <v>0</v>
      </c>
      <c r="G156" s="317">
        <f>E156*F156</f>
        <v>0</v>
      </c>
      <c r="H156" s="10">
        <v>0.01</v>
      </c>
      <c r="I156" s="10">
        <v>23.92</v>
      </c>
    </row>
    <row r="157" spans="1:10">
      <c r="A157" s="304" t="s">
        <v>369</v>
      </c>
      <c r="B157" s="8" t="s">
        <v>6</v>
      </c>
      <c r="C157" s="124" t="s">
        <v>127</v>
      </c>
      <c r="D157" s="123" t="s">
        <v>6</v>
      </c>
      <c r="E157" s="309"/>
      <c r="F157" s="309"/>
      <c r="G157" s="309"/>
      <c r="H157" s="9"/>
      <c r="I157" s="9"/>
    </row>
    <row r="158" spans="1:10">
      <c r="A158" s="304" t="s">
        <v>370</v>
      </c>
      <c r="B158" s="186" t="s">
        <v>128</v>
      </c>
      <c r="C158" s="126" t="s">
        <v>129</v>
      </c>
      <c r="D158" s="125" t="s">
        <v>29</v>
      </c>
      <c r="E158" s="316">
        <v>72</v>
      </c>
      <c r="F158" s="316">
        <v>0</v>
      </c>
      <c r="G158" s="317">
        <f>E158*F158</f>
        <v>0</v>
      </c>
      <c r="H158" s="10">
        <v>0</v>
      </c>
      <c r="I158" s="10">
        <v>0</v>
      </c>
    </row>
    <row r="159" spans="1:10">
      <c r="A159" s="304" t="s">
        <v>371</v>
      </c>
      <c r="B159" s="8" t="s">
        <v>6</v>
      </c>
      <c r="C159" s="124" t="s">
        <v>130</v>
      </c>
      <c r="D159" s="123" t="s">
        <v>6</v>
      </c>
      <c r="E159" s="309"/>
      <c r="F159" s="309"/>
      <c r="G159" s="309"/>
      <c r="H159" s="9"/>
      <c r="I159" s="9"/>
    </row>
    <row r="160" spans="1:10">
      <c r="A160" s="304" t="s">
        <v>372</v>
      </c>
      <c r="B160" s="186" t="s">
        <v>131</v>
      </c>
      <c r="C160" s="126" t="s">
        <v>132</v>
      </c>
      <c r="D160" s="125" t="s">
        <v>29</v>
      </c>
      <c r="E160" s="316">
        <v>72</v>
      </c>
      <c r="F160" s="316">
        <v>0</v>
      </c>
      <c r="G160" s="317">
        <f>E160*F160</f>
        <v>0</v>
      </c>
      <c r="H160" s="10">
        <v>0.18</v>
      </c>
      <c r="I160" s="10">
        <v>46.26</v>
      </c>
    </row>
    <row r="161" spans="1:10" s="62" customFormat="1">
      <c r="A161" s="304" t="s">
        <v>373</v>
      </c>
      <c r="B161" s="211" t="s">
        <v>6</v>
      </c>
      <c r="C161" s="213" t="s">
        <v>750</v>
      </c>
      <c r="D161" s="211" t="s">
        <v>6</v>
      </c>
      <c r="E161" s="309"/>
      <c r="F161" s="309"/>
      <c r="G161" s="309"/>
      <c r="H161" s="64"/>
      <c r="I161" s="64"/>
      <c r="J161" s="63"/>
    </row>
    <row r="162" spans="1:10" s="62" customFormat="1" ht="23.25">
      <c r="A162" s="304" t="s">
        <v>945</v>
      </c>
      <c r="B162" s="209" t="s">
        <v>6</v>
      </c>
      <c r="C162" s="214" t="s">
        <v>751</v>
      </c>
      <c r="D162" s="209" t="s">
        <v>29</v>
      </c>
      <c r="E162" s="316">
        <v>3</v>
      </c>
      <c r="F162" s="316">
        <v>0</v>
      </c>
      <c r="G162" s="316">
        <f>E162*F162</f>
        <v>0</v>
      </c>
      <c r="H162" s="64"/>
      <c r="I162" s="64"/>
      <c r="J162" s="63"/>
    </row>
    <row r="163" spans="1:10" s="115" customFormat="1">
      <c r="A163" s="304" t="s">
        <v>374</v>
      </c>
      <c r="B163" s="123"/>
      <c r="C163" s="213" t="s">
        <v>773</v>
      </c>
      <c r="D163" s="123"/>
      <c r="E163" s="309"/>
      <c r="F163" s="309"/>
      <c r="G163" s="309"/>
      <c r="H163" s="117"/>
      <c r="I163" s="117"/>
      <c r="J163" s="116"/>
    </row>
    <row r="164" spans="1:10" s="62" customFormat="1" ht="23.25">
      <c r="A164" s="304" t="s">
        <v>375</v>
      </c>
      <c r="B164" s="65"/>
      <c r="C164" s="214" t="s">
        <v>774</v>
      </c>
      <c r="D164" s="209" t="s">
        <v>29</v>
      </c>
      <c r="E164" s="316">
        <v>3</v>
      </c>
      <c r="F164" s="316">
        <v>0</v>
      </c>
      <c r="G164" s="316">
        <f>E164*F164</f>
        <v>0</v>
      </c>
      <c r="H164" s="64"/>
      <c r="I164" s="64"/>
      <c r="J164" s="63"/>
    </row>
    <row r="165" spans="1:10" s="62" customFormat="1">
      <c r="A165" s="304" t="s">
        <v>946</v>
      </c>
      <c r="B165" s="69" t="s">
        <v>6</v>
      </c>
      <c r="C165" s="124" t="s">
        <v>92</v>
      </c>
      <c r="D165" s="123" t="s">
        <v>6</v>
      </c>
      <c r="E165" s="309"/>
      <c r="F165" s="309"/>
      <c r="G165" s="309"/>
      <c r="H165" s="64"/>
      <c r="I165" s="64"/>
      <c r="J165" s="63"/>
    </row>
    <row r="166" spans="1:10" s="62" customFormat="1">
      <c r="A166" s="304" t="s">
        <v>947</v>
      </c>
      <c r="B166" s="70" t="s">
        <v>93</v>
      </c>
      <c r="C166" s="126" t="s">
        <v>650</v>
      </c>
      <c r="D166" s="125" t="s">
        <v>29</v>
      </c>
      <c r="E166" s="316">
        <v>6</v>
      </c>
      <c r="F166" s="316">
        <v>0</v>
      </c>
      <c r="G166" s="317">
        <f>E166*F166</f>
        <v>0</v>
      </c>
      <c r="H166" s="64"/>
      <c r="I166" s="64"/>
      <c r="J166" s="63"/>
    </row>
    <row r="167" spans="1:10" s="66" customFormat="1">
      <c r="A167" s="304" t="s">
        <v>376</v>
      </c>
      <c r="B167" s="76" t="s">
        <v>6</v>
      </c>
      <c r="C167" s="124" t="s">
        <v>651</v>
      </c>
      <c r="D167" s="131" t="s">
        <v>6</v>
      </c>
      <c r="E167" s="311"/>
      <c r="F167" s="311"/>
      <c r="G167" s="311"/>
      <c r="H167" s="68"/>
      <c r="I167" s="68"/>
      <c r="J167" s="67"/>
    </row>
    <row r="168" spans="1:10" s="66" customFormat="1">
      <c r="A168" s="304" t="s">
        <v>377</v>
      </c>
      <c r="B168" s="195" t="s">
        <v>776</v>
      </c>
      <c r="C168" s="192" t="s">
        <v>775</v>
      </c>
      <c r="D168" s="125" t="s">
        <v>29</v>
      </c>
      <c r="E168" s="316">
        <v>1</v>
      </c>
      <c r="F168" s="316">
        <v>0</v>
      </c>
      <c r="G168" s="317">
        <f>E168*F168</f>
        <v>0</v>
      </c>
      <c r="H168" s="68"/>
      <c r="I168" s="68"/>
      <c r="J168" s="67"/>
    </row>
    <row r="169" spans="1:10" s="66" customFormat="1">
      <c r="A169" s="304" t="s">
        <v>378</v>
      </c>
      <c r="B169" s="70" t="s">
        <v>654</v>
      </c>
      <c r="C169" s="126" t="s">
        <v>652</v>
      </c>
      <c r="D169" s="125" t="s">
        <v>29</v>
      </c>
      <c r="E169" s="316">
        <v>1</v>
      </c>
      <c r="F169" s="316">
        <v>0</v>
      </c>
      <c r="G169" s="317">
        <f>E169*F169</f>
        <v>0</v>
      </c>
      <c r="H169" s="68"/>
      <c r="I169" s="68"/>
      <c r="J169" s="67"/>
    </row>
    <row r="170" spans="1:10" s="66" customFormat="1">
      <c r="A170" s="304" t="s">
        <v>379</v>
      </c>
      <c r="B170" s="70" t="s">
        <v>655</v>
      </c>
      <c r="C170" s="126" t="s">
        <v>653</v>
      </c>
      <c r="D170" s="125" t="s">
        <v>29</v>
      </c>
      <c r="E170" s="316">
        <v>1</v>
      </c>
      <c r="F170" s="316">
        <v>0</v>
      </c>
      <c r="G170" s="317">
        <f>E170*F170</f>
        <v>0</v>
      </c>
      <c r="H170" s="68"/>
      <c r="I170" s="68"/>
      <c r="J170" s="67"/>
    </row>
    <row r="171" spans="1:10" s="208" customFormat="1">
      <c r="A171" s="304" t="s">
        <v>380</v>
      </c>
      <c r="B171" s="218" t="s">
        <v>6</v>
      </c>
      <c r="C171" s="220" t="s">
        <v>782</v>
      </c>
      <c r="D171" s="218" t="s">
        <v>6</v>
      </c>
      <c r="E171" s="309"/>
      <c r="F171" s="309"/>
      <c r="G171" s="309"/>
      <c r="H171" s="212"/>
      <c r="I171" s="212"/>
      <c r="J171" s="210"/>
    </row>
    <row r="172" spans="1:10" s="208" customFormat="1">
      <c r="A172" s="304" t="s">
        <v>381</v>
      </c>
      <c r="B172" s="218" t="s">
        <v>6</v>
      </c>
      <c r="C172" s="220" t="s">
        <v>783</v>
      </c>
      <c r="D172" s="218" t="s">
        <v>6</v>
      </c>
      <c r="E172" s="309"/>
      <c r="F172" s="309"/>
      <c r="G172" s="309"/>
      <c r="H172" s="212"/>
      <c r="I172" s="212"/>
      <c r="J172" s="210"/>
    </row>
    <row r="173" spans="1:10" s="208" customFormat="1">
      <c r="A173" s="304" t="s">
        <v>382</v>
      </c>
      <c r="B173" s="218" t="s">
        <v>6</v>
      </c>
      <c r="C173" s="220" t="s">
        <v>785</v>
      </c>
      <c r="D173" s="218" t="s">
        <v>6</v>
      </c>
      <c r="E173" s="309"/>
      <c r="F173" s="309"/>
      <c r="G173" s="309"/>
      <c r="H173" s="212"/>
      <c r="I173" s="212"/>
      <c r="J173" s="210"/>
    </row>
    <row r="174" spans="1:10" s="208" customFormat="1">
      <c r="A174" s="304" t="s">
        <v>383</v>
      </c>
      <c r="B174" s="216" t="s">
        <v>6</v>
      </c>
      <c r="C174" s="221" t="s">
        <v>784</v>
      </c>
      <c r="D174" s="216" t="s">
        <v>29</v>
      </c>
      <c r="E174" s="316">
        <v>6</v>
      </c>
      <c r="F174" s="316">
        <v>0</v>
      </c>
      <c r="G174" s="317">
        <f>E174*F174</f>
        <v>0</v>
      </c>
      <c r="H174" s="212"/>
      <c r="I174" s="212"/>
      <c r="J174" s="210"/>
    </row>
    <row r="175" spans="1:10" s="215" customFormat="1">
      <c r="A175" s="304" t="s">
        <v>384</v>
      </c>
      <c r="B175" s="225" t="s">
        <v>6</v>
      </c>
      <c r="C175" s="227" t="s">
        <v>786</v>
      </c>
      <c r="D175" s="225" t="s">
        <v>6</v>
      </c>
      <c r="E175" s="309"/>
      <c r="F175" s="309"/>
      <c r="G175" s="309"/>
      <c r="H175" s="219"/>
      <c r="I175" s="219"/>
      <c r="J175" s="217"/>
    </row>
    <row r="176" spans="1:10" s="215" customFormat="1">
      <c r="A176" s="304" t="s">
        <v>385</v>
      </c>
      <c r="B176" s="223" t="s">
        <v>787</v>
      </c>
      <c r="C176" s="228" t="s">
        <v>788</v>
      </c>
      <c r="D176" s="223" t="s">
        <v>29</v>
      </c>
      <c r="E176" s="316">
        <v>6</v>
      </c>
      <c r="F176" s="316">
        <v>0</v>
      </c>
      <c r="G176" s="317">
        <f>E176*F176</f>
        <v>0</v>
      </c>
      <c r="H176" s="219"/>
      <c r="I176" s="219"/>
      <c r="J176" s="217"/>
    </row>
    <row r="177" spans="1:10" s="208" customFormat="1">
      <c r="A177" s="304" t="s">
        <v>386</v>
      </c>
      <c r="B177" s="211" t="s">
        <v>6</v>
      </c>
      <c r="C177" s="193" t="s">
        <v>778</v>
      </c>
      <c r="D177" s="194" t="s">
        <v>6</v>
      </c>
      <c r="E177" s="309"/>
      <c r="F177" s="309"/>
      <c r="G177" s="309"/>
      <c r="H177" s="212"/>
      <c r="I177" s="212"/>
      <c r="J177" s="210"/>
    </row>
    <row r="178" spans="1:10" s="208" customFormat="1">
      <c r="A178" s="304" t="s">
        <v>387</v>
      </c>
      <c r="B178" s="195"/>
      <c r="C178" s="192" t="s">
        <v>777</v>
      </c>
      <c r="D178" s="195" t="s">
        <v>29</v>
      </c>
      <c r="E178" s="316">
        <v>3</v>
      </c>
      <c r="F178" s="316">
        <v>0</v>
      </c>
      <c r="G178" s="317">
        <f>E178*F178</f>
        <v>0</v>
      </c>
      <c r="H178" s="212"/>
      <c r="I178" s="212"/>
      <c r="J178" s="210"/>
    </row>
    <row r="179" spans="1:10">
      <c r="A179" s="304" t="s">
        <v>388</v>
      </c>
      <c r="B179" s="8" t="s">
        <v>6</v>
      </c>
      <c r="C179" s="193" t="s">
        <v>779</v>
      </c>
      <c r="D179" s="123" t="s">
        <v>6</v>
      </c>
      <c r="E179" s="309"/>
      <c r="F179" s="309"/>
      <c r="G179" s="309"/>
      <c r="H179" s="9"/>
      <c r="I179" s="9"/>
    </row>
    <row r="180" spans="1:10">
      <c r="A180" s="304" t="s">
        <v>389</v>
      </c>
      <c r="B180" s="8" t="s">
        <v>6</v>
      </c>
      <c r="C180" s="124" t="s">
        <v>656</v>
      </c>
      <c r="D180" s="123"/>
      <c r="E180" s="309"/>
      <c r="F180" s="309"/>
      <c r="G180" s="309"/>
      <c r="H180" s="9"/>
      <c r="I180" s="9"/>
    </row>
    <row r="181" spans="1:10">
      <c r="A181" s="304" t="s">
        <v>390</v>
      </c>
      <c r="B181" s="8" t="s">
        <v>6</v>
      </c>
      <c r="C181" s="193" t="s">
        <v>780</v>
      </c>
      <c r="D181" s="123" t="s">
        <v>6</v>
      </c>
      <c r="E181" s="309"/>
      <c r="F181" s="309"/>
      <c r="G181" s="309"/>
      <c r="H181" s="9"/>
      <c r="I181" s="9"/>
    </row>
    <row r="182" spans="1:10">
      <c r="A182" s="304" t="s">
        <v>391</v>
      </c>
      <c r="B182" s="3" t="s">
        <v>6</v>
      </c>
      <c r="C182" s="126" t="s">
        <v>134</v>
      </c>
      <c r="D182" s="125" t="s">
        <v>29</v>
      </c>
      <c r="E182" s="316">
        <v>12</v>
      </c>
      <c r="F182" s="316">
        <v>0</v>
      </c>
      <c r="G182" s="317">
        <f t="shared" ref="G182" si="6">E182*F182</f>
        <v>0</v>
      </c>
      <c r="H182" s="10">
        <v>0.47</v>
      </c>
      <c r="I182" s="10">
        <v>15.98</v>
      </c>
    </row>
    <row r="183" spans="1:10">
      <c r="A183" s="304" t="s">
        <v>392</v>
      </c>
      <c r="B183" s="8" t="s">
        <v>6</v>
      </c>
      <c r="C183" s="124" t="s">
        <v>657</v>
      </c>
      <c r="D183" s="123" t="s">
        <v>6</v>
      </c>
      <c r="E183" s="309"/>
      <c r="F183" s="309"/>
      <c r="G183" s="309"/>
      <c r="H183" s="9"/>
      <c r="I183" s="9"/>
    </row>
    <row r="184" spans="1:10">
      <c r="A184" s="304" t="s">
        <v>393</v>
      </c>
      <c r="B184" s="8" t="s">
        <v>6</v>
      </c>
      <c r="C184" s="124" t="s">
        <v>135</v>
      </c>
      <c r="D184" s="123" t="s">
        <v>6</v>
      </c>
      <c r="E184" s="309"/>
      <c r="F184" s="309"/>
      <c r="G184" s="309"/>
      <c r="H184" s="9"/>
      <c r="I184" s="9"/>
    </row>
    <row r="185" spans="1:10">
      <c r="A185" s="304" t="s">
        <v>394</v>
      </c>
      <c r="B185" s="3" t="s">
        <v>6</v>
      </c>
      <c r="C185" s="192" t="s">
        <v>781</v>
      </c>
      <c r="D185" s="125" t="s">
        <v>29</v>
      </c>
      <c r="E185" s="316">
        <v>3</v>
      </c>
      <c r="F185" s="316">
        <v>0</v>
      </c>
      <c r="G185" s="317">
        <f>E185*F185</f>
        <v>0</v>
      </c>
      <c r="H185" s="10">
        <v>0.36</v>
      </c>
      <c r="I185" s="10">
        <v>1.08</v>
      </c>
    </row>
    <row r="186" spans="1:10" s="222" customFormat="1">
      <c r="A186" s="304" t="s">
        <v>395</v>
      </c>
      <c r="B186" s="232" t="s">
        <v>6</v>
      </c>
      <c r="C186" s="234" t="s">
        <v>789</v>
      </c>
      <c r="D186" s="232" t="s">
        <v>6</v>
      </c>
      <c r="E186" s="309"/>
      <c r="F186" s="309"/>
      <c r="G186" s="309"/>
      <c r="H186" s="226"/>
      <c r="I186" s="226"/>
      <c r="J186" s="224"/>
    </row>
    <row r="187" spans="1:10" s="222" customFormat="1">
      <c r="A187" s="304" t="s">
        <v>396</v>
      </c>
      <c r="B187" s="232" t="s">
        <v>6</v>
      </c>
      <c r="C187" s="234" t="s">
        <v>790</v>
      </c>
      <c r="D187" s="232" t="s">
        <v>6</v>
      </c>
      <c r="E187" s="309"/>
      <c r="F187" s="309"/>
      <c r="G187" s="309"/>
      <c r="H187" s="226"/>
      <c r="I187" s="226"/>
      <c r="J187" s="224"/>
    </row>
    <row r="188" spans="1:10" s="222" customFormat="1">
      <c r="A188" s="304" t="s">
        <v>397</v>
      </c>
      <c r="B188" s="232" t="s">
        <v>6</v>
      </c>
      <c r="C188" s="234" t="s">
        <v>791</v>
      </c>
      <c r="D188" s="232" t="s">
        <v>6</v>
      </c>
      <c r="E188" s="309"/>
      <c r="F188" s="309"/>
      <c r="G188" s="309"/>
      <c r="H188" s="226"/>
      <c r="I188" s="226"/>
      <c r="J188" s="224"/>
    </row>
    <row r="189" spans="1:10" s="222" customFormat="1">
      <c r="A189" s="304" t="s">
        <v>398</v>
      </c>
      <c r="B189" s="232" t="s">
        <v>6</v>
      </c>
      <c r="C189" s="234" t="s">
        <v>792</v>
      </c>
      <c r="D189" s="232" t="s">
        <v>6</v>
      </c>
      <c r="E189" s="309"/>
      <c r="F189" s="309"/>
      <c r="G189" s="309"/>
      <c r="H189" s="226"/>
      <c r="I189" s="226"/>
      <c r="J189" s="224"/>
    </row>
    <row r="190" spans="1:10" s="222" customFormat="1">
      <c r="A190" s="304" t="s">
        <v>399</v>
      </c>
      <c r="B190" s="232" t="s">
        <v>6</v>
      </c>
      <c r="C190" s="234" t="s">
        <v>793</v>
      </c>
      <c r="D190" s="232" t="s">
        <v>6</v>
      </c>
      <c r="E190" s="309"/>
      <c r="F190" s="309"/>
      <c r="G190" s="309"/>
      <c r="H190" s="226"/>
      <c r="I190" s="226"/>
      <c r="J190" s="224"/>
    </row>
    <row r="191" spans="1:10" s="222" customFormat="1">
      <c r="A191" s="304" t="s">
        <v>400</v>
      </c>
      <c r="B191" s="230" t="s">
        <v>6</v>
      </c>
      <c r="C191" s="235" t="s">
        <v>794</v>
      </c>
      <c r="D191" s="230" t="s">
        <v>29</v>
      </c>
      <c r="E191" s="316">
        <v>1</v>
      </c>
      <c r="F191" s="316">
        <v>0</v>
      </c>
      <c r="G191" s="317">
        <f>E191*F191</f>
        <v>0</v>
      </c>
      <c r="H191" s="226"/>
      <c r="I191" s="226"/>
      <c r="J191" s="224"/>
    </row>
    <row r="192" spans="1:10">
      <c r="A192" s="304" t="s">
        <v>401</v>
      </c>
      <c r="B192" s="8" t="s">
        <v>6</v>
      </c>
      <c r="C192" s="124" t="s">
        <v>133</v>
      </c>
      <c r="D192" s="123" t="s">
        <v>6</v>
      </c>
      <c r="E192" s="309"/>
      <c r="F192" s="309"/>
      <c r="G192" s="309"/>
      <c r="H192" s="9"/>
      <c r="I192" s="9"/>
    </row>
    <row r="193" spans="1:10">
      <c r="A193" s="304" t="s">
        <v>402</v>
      </c>
      <c r="B193" s="8" t="s">
        <v>6</v>
      </c>
      <c r="C193" s="124" t="s">
        <v>62</v>
      </c>
      <c r="D193" s="123" t="s">
        <v>6</v>
      </c>
      <c r="E193" s="309"/>
      <c r="F193" s="309"/>
      <c r="G193" s="309"/>
      <c r="H193" s="9"/>
      <c r="I193" s="9"/>
    </row>
    <row r="194" spans="1:10">
      <c r="A194" s="304" t="s">
        <v>403</v>
      </c>
      <c r="B194" s="230" t="s">
        <v>797</v>
      </c>
      <c r="C194" s="192" t="s">
        <v>795</v>
      </c>
      <c r="D194" s="125" t="s">
        <v>29</v>
      </c>
      <c r="E194" s="316">
        <v>1</v>
      </c>
      <c r="F194" s="316">
        <v>0</v>
      </c>
      <c r="G194" s="317">
        <f t="shared" ref="G194" si="7">E194*F194</f>
        <v>0</v>
      </c>
      <c r="H194" s="10">
        <v>0</v>
      </c>
      <c r="I194" s="10">
        <v>0</v>
      </c>
    </row>
    <row r="195" spans="1:10" s="229" customFormat="1">
      <c r="A195" s="304" t="s">
        <v>404</v>
      </c>
      <c r="B195" s="230" t="s">
        <v>798</v>
      </c>
      <c r="C195" s="192" t="s">
        <v>796</v>
      </c>
      <c r="D195" s="195" t="s">
        <v>29</v>
      </c>
      <c r="E195" s="316">
        <v>6</v>
      </c>
      <c r="F195" s="316">
        <v>0</v>
      </c>
      <c r="G195" s="317">
        <f t="shared" ref="G195:G196" si="8">E195*F195</f>
        <v>0</v>
      </c>
      <c r="H195" s="233"/>
      <c r="I195" s="233"/>
      <c r="J195" s="231"/>
    </row>
    <row r="196" spans="1:10" s="229" customFormat="1">
      <c r="A196" s="304" t="s">
        <v>405</v>
      </c>
      <c r="B196" s="230" t="s">
        <v>136</v>
      </c>
      <c r="C196" s="192" t="s">
        <v>137</v>
      </c>
      <c r="D196" s="195" t="s">
        <v>29</v>
      </c>
      <c r="E196" s="316">
        <v>12</v>
      </c>
      <c r="F196" s="316">
        <v>0</v>
      </c>
      <c r="G196" s="317">
        <f t="shared" si="8"/>
        <v>0</v>
      </c>
      <c r="H196" s="233"/>
      <c r="I196" s="233"/>
      <c r="J196" s="231"/>
    </row>
    <row r="197" spans="1:10">
      <c r="A197" s="304" t="s">
        <v>406</v>
      </c>
      <c r="B197" s="232" t="s">
        <v>6</v>
      </c>
      <c r="C197" s="234" t="s">
        <v>800</v>
      </c>
      <c r="D197" s="232" t="s">
        <v>6</v>
      </c>
      <c r="E197" s="309"/>
      <c r="F197" s="309"/>
      <c r="G197" s="309"/>
      <c r="H197" s="9"/>
      <c r="I197" s="9"/>
    </row>
    <row r="198" spans="1:10">
      <c r="A198" s="304" t="s">
        <v>407</v>
      </c>
      <c r="B198" s="232" t="s">
        <v>6</v>
      </c>
      <c r="C198" s="234" t="s">
        <v>799</v>
      </c>
      <c r="D198" s="232" t="s">
        <v>6</v>
      </c>
      <c r="E198" s="309"/>
      <c r="F198" s="309"/>
      <c r="G198" s="309"/>
      <c r="H198" s="9"/>
      <c r="I198" s="9"/>
    </row>
    <row r="199" spans="1:10" ht="34.5">
      <c r="A199" s="304" t="s">
        <v>408</v>
      </c>
      <c r="B199" s="3" t="s">
        <v>6</v>
      </c>
      <c r="C199" s="192" t="s">
        <v>801</v>
      </c>
      <c r="D199" s="125" t="s">
        <v>29</v>
      </c>
      <c r="E199" s="316">
        <v>3</v>
      </c>
      <c r="F199" s="316">
        <v>0</v>
      </c>
      <c r="G199" s="317">
        <f>E199*F199</f>
        <v>0</v>
      </c>
      <c r="H199" s="10">
        <v>0</v>
      </c>
      <c r="I199" s="10">
        <v>0</v>
      </c>
    </row>
    <row r="200" spans="1:10">
      <c r="A200" s="304" t="s">
        <v>409</v>
      </c>
      <c r="B200" s="8"/>
      <c r="C200" s="124" t="s">
        <v>133</v>
      </c>
      <c r="D200" s="123" t="s">
        <v>6</v>
      </c>
      <c r="E200" s="309"/>
      <c r="F200" s="309"/>
      <c r="G200" s="309"/>
      <c r="H200" s="9"/>
      <c r="I200" s="9"/>
    </row>
    <row r="201" spans="1:10">
      <c r="A201" s="304" t="s">
        <v>410</v>
      </c>
      <c r="B201" s="8"/>
      <c r="C201" s="124" t="s">
        <v>658</v>
      </c>
      <c r="D201" s="123" t="s">
        <v>6</v>
      </c>
      <c r="E201" s="309"/>
      <c r="F201" s="309"/>
      <c r="G201" s="309"/>
      <c r="H201" s="9"/>
      <c r="I201" s="9"/>
    </row>
    <row r="202" spans="1:10">
      <c r="A202" s="304" t="s">
        <v>411</v>
      </c>
      <c r="B202" s="230" t="s">
        <v>802</v>
      </c>
      <c r="C202" s="192" t="s">
        <v>796</v>
      </c>
      <c r="D202" s="125" t="s">
        <v>29</v>
      </c>
      <c r="E202" s="316">
        <v>3</v>
      </c>
      <c r="F202" s="316">
        <v>0</v>
      </c>
      <c r="G202" s="317">
        <f t="shared" ref="G202" si="9">E202*F202</f>
        <v>0</v>
      </c>
      <c r="H202" s="10">
        <v>0</v>
      </c>
      <c r="I202" s="10">
        <v>0</v>
      </c>
    </row>
    <row r="203" spans="1:10">
      <c r="A203" s="304" t="s">
        <v>412</v>
      </c>
      <c r="B203" s="8" t="s">
        <v>6</v>
      </c>
      <c r="C203" s="124" t="s">
        <v>97</v>
      </c>
      <c r="D203" s="123" t="s">
        <v>6</v>
      </c>
      <c r="E203" s="309"/>
      <c r="F203" s="309"/>
      <c r="G203" s="309"/>
      <c r="H203" s="9"/>
      <c r="I203" s="9"/>
    </row>
    <row r="204" spans="1:10">
      <c r="A204" s="304" t="s">
        <v>413</v>
      </c>
      <c r="B204" s="230" t="s">
        <v>761</v>
      </c>
      <c r="C204" s="126" t="s">
        <v>143</v>
      </c>
      <c r="D204" s="125" t="s">
        <v>98</v>
      </c>
      <c r="E204" s="316">
        <v>24</v>
      </c>
      <c r="F204" s="316">
        <v>0</v>
      </c>
      <c r="G204" s="317">
        <f>E204*F204</f>
        <v>0</v>
      </c>
      <c r="H204" s="10">
        <v>0</v>
      </c>
      <c r="I204" s="10">
        <v>0</v>
      </c>
    </row>
    <row r="205" spans="1:10">
      <c r="A205" s="304" t="s">
        <v>414</v>
      </c>
      <c r="B205" s="3" t="s">
        <v>6</v>
      </c>
      <c r="C205" s="126" t="s">
        <v>144</v>
      </c>
      <c r="D205" s="125" t="s">
        <v>98</v>
      </c>
      <c r="E205" s="316">
        <v>2</v>
      </c>
      <c r="F205" s="316">
        <v>0</v>
      </c>
      <c r="G205" s="317">
        <f>E205*F205</f>
        <v>0</v>
      </c>
      <c r="H205" s="10">
        <v>0</v>
      </c>
      <c r="I205" s="10">
        <v>0</v>
      </c>
    </row>
    <row r="206" spans="1:10">
      <c r="A206" s="304" t="s">
        <v>415</v>
      </c>
      <c r="B206" s="3" t="s">
        <v>6</v>
      </c>
      <c r="C206" s="126" t="s">
        <v>145</v>
      </c>
      <c r="D206" s="125" t="s">
        <v>98</v>
      </c>
      <c r="E206" s="316">
        <v>4</v>
      </c>
      <c r="F206" s="316">
        <v>0</v>
      </c>
      <c r="G206" s="317">
        <f>E206*F206</f>
        <v>0</v>
      </c>
      <c r="H206" s="10">
        <v>0</v>
      </c>
      <c r="I206" s="10">
        <v>0</v>
      </c>
    </row>
    <row r="207" spans="1:10">
      <c r="A207" s="304" t="s">
        <v>416</v>
      </c>
      <c r="B207" s="3" t="s">
        <v>6</v>
      </c>
      <c r="C207" s="126" t="s">
        <v>146</v>
      </c>
      <c r="D207" s="125" t="s">
        <v>98</v>
      </c>
      <c r="E207" s="316">
        <v>4</v>
      </c>
      <c r="F207" s="316">
        <v>0</v>
      </c>
      <c r="G207" s="317">
        <f>E207*F207</f>
        <v>0</v>
      </c>
      <c r="H207" s="10">
        <v>0</v>
      </c>
      <c r="I207" s="10">
        <v>0</v>
      </c>
    </row>
    <row r="208" spans="1:10">
      <c r="A208" s="304" t="s">
        <v>417</v>
      </c>
      <c r="B208" s="3" t="s">
        <v>6</v>
      </c>
      <c r="C208" s="126" t="s">
        <v>6</v>
      </c>
      <c r="D208" s="125" t="s">
        <v>6</v>
      </c>
      <c r="E208" s="316"/>
      <c r="F208" s="316"/>
      <c r="G208" s="316"/>
      <c r="H208" s="10"/>
      <c r="I208" s="10"/>
    </row>
    <row r="209" spans="1:9">
      <c r="A209" s="304" t="s">
        <v>418</v>
      </c>
      <c r="B209" s="8" t="s">
        <v>6</v>
      </c>
      <c r="C209" s="124" t="s">
        <v>102</v>
      </c>
      <c r="D209" s="123" t="s">
        <v>6</v>
      </c>
      <c r="E209" s="309"/>
      <c r="F209" s="309"/>
      <c r="G209" s="309"/>
      <c r="H209" s="9"/>
      <c r="I209" s="9"/>
    </row>
    <row r="210" spans="1:9">
      <c r="A210" s="304" t="s">
        <v>419</v>
      </c>
      <c r="B210" s="230" t="s">
        <v>803</v>
      </c>
      <c r="C210" s="192" t="s">
        <v>735</v>
      </c>
      <c r="D210" s="125" t="s">
        <v>100</v>
      </c>
      <c r="E210" s="316">
        <v>1.55</v>
      </c>
      <c r="F210" s="316">
        <f>SUM(G124:G208)*0.01</f>
        <v>0</v>
      </c>
      <c r="G210" s="317">
        <f>E210*F210</f>
        <v>0</v>
      </c>
      <c r="H210" s="10">
        <v>0</v>
      </c>
      <c r="I210" s="10">
        <v>0</v>
      </c>
    </row>
    <row r="211" spans="1:9">
      <c r="A211" s="304" t="s">
        <v>420</v>
      </c>
      <c r="B211" s="6" t="s">
        <v>6</v>
      </c>
      <c r="C211" s="122" t="s">
        <v>147</v>
      </c>
      <c r="D211" s="121" t="s">
        <v>6</v>
      </c>
      <c r="E211" s="315"/>
      <c r="F211" s="315"/>
      <c r="G211" s="315">
        <f>SUM(G124:G210)</f>
        <v>0</v>
      </c>
      <c r="H211" s="7"/>
      <c r="I211" s="7">
        <v>11399.99</v>
      </c>
    </row>
    <row r="212" spans="1:9">
      <c r="A212" s="304" t="s">
        <v>421</v>
      </c>
      <c r="B212" s="3" t="s">
        <v>6</v>
      </c>
      <c r="C212" s="126" t="s">
        <v>6</v>
      </c>
      <c r="D212" s="125" t="s">
        <v>6</v>
      </c>
      <c r="E212" s="316"/>
      <c r="F212" s="316"/>
      <c r="G212" s="316"/>
      <c r="H212" s="10"/>
      <c r="I212" s="10"/>
    </row>
    <row r="213" spans="1:9">
      <c r="A213" s="304" t="s">
        <v>422</v>
      </c>
      <c r="B213" s="6" t="s">
        <v>6</v>
      </c>
      <c r="C213" s="122" t="s">
        <v>148</v>
      </c>
      <c r="D213" s="121" t="s">
        <v>6</v>
      </c>
      <c r="E213" s="315"/>
      <c r="F213" s="315"/>
      <c r="G213" s="315"/>
      <c r="H213" s="7"/>
      <c r="I213" s="7"/>
    </row>
    <row r="214" spans="1:9">
      <c r="A214" s="304" t="s">
        <v>423</v>
      </c>
      <c r="B214" s="12" t="s">
        <v>6</v>
      </c>
      <c r="C214" s="128" t="s">
        <v>664</v>
      </c>
      <c r="D214" s="127" t="s">
        <v>6</v>
      </c>
      <c r="E214" s="318"/>
      <c r="F214" s="318"/>
      <c r="G214" s="318"/>
      <c r="H214" s="13"/>
      <c r="I214" s="13"/>
    </row>
    <row r="215" spans="1:9">
      <c r="A215" s="304" t="s">
        <v>424</v>
      </c>
      <c r="B215" s="8" t="s">
        <v>6</v>
      </c>
      <c r="C215" s="124" t="s">
        <v>149</v>
      </c>
      <c r="D215" s="123" t="s">
        <v>6</v>
      </c>
      <c r="E215" s="309"/>
      <c r="F215" s="309"/>
      <c r="G215" s="309"/>
      <c r="H215" s="9"/>
      <c r="I215" s="9"/>
    </row>
    <row r="216" spans="1:9" ht="23.25">
      <c r="A216" s="304" t="s">
        <v>425</v>
      </c>
      <c r="B216" s="3" t="s">
        <v>6</v>
      </c>
      <c r="C216" s="126" t="s">
        <v>661</v>
      </c>
      <c r="D216" s="125" t="s">
        <v>29</v>
      </c>
      <c r="E216" s="316">
        <v>18</v>
      </c>
      <c r="F216" s="316">
        <v>0</v>
      </c>
      <c r="G216" s="317">
        <f>E216*F216</f>
        <v>0</v>
      </c>
      <c r="H216" s="10">
        <v>0</v>
      </c>
      <c r="I216" s="10">
        <v>0</v>
      </c>
    </row>
    <row r="217" spans="1:9">
      <c r="A217" s="304" t="s">
        <v>426</v>
      </c>
      <c r="B217" s="8" t="s">
        <v>6</v>
      </c>
      <c r="C217" s="124" t="s">
        <v>150</v>
      </c>
      <c r="D217" s="123" t="s">
        <v>6</v>
      </c>
      <c r="E217" s="309"/>
      <c r="F217" s="309"/>
      <c r="G217" s="309"/>
      <c r="H217" s="9"/>
      <c r="I217" s="9"/>
    </row>
    <row r="218" spans="1:9" ht="23.25">
      <c r="A218" s="304" t="s">
        <v>427</v>
      </c>
      <c r="B218" s="3" t="s">
        <v>6</v>
      </c>
      <c r="C218" s="126" t="s">
        <v>660</v>
      </c>
      <c r="D218" s="125" t="s">
        <v>29</v>
      </c>
      <c r="E218" s="316">
        <v>18</v>
      </c>
      <c r="F218" s="316">
        <v>0</v>
      </c>
      <c r="G218" s="317">
        <f t="shared" ref="G218:G221" si="10">E218*F218</f>
        <v>0</v>
      </c>
      <c r="H218" s="10">
        <v>0</v>
      </c>
      <c r="I218" s="10">
        <v>0</v>
      </c>
    </row>
    <row r="219" spans="1:9">
      <c r="A219" s="304" t="s">
        <v>428</v>
      </c>
      <c r="B219" s="3" t="s">
        <v>6</v>
      </c>
      <c r="C219" s="126" t="s">
        <v>151</v>
      </c>
      <c r="D219" s="125" t="s">
        <v>29</v>
      </c>
      <c r="E219" s="316">
        <v>18</v>
      </c>
      <c r="F219" s="316">
        <v>0</v>
      </c>
      <c r="G219" s="317">
        <f t="shared" si="10"/>
        <v>0</v>
      </c>
      <c r="H219" s="10">
        <v>0</v>
      </c>
      <c r="I219" s="10">
        <v>0</v>
      </c>
    </row>
    <row r="220" spans="1:9" ht="56.25">
      <c r="A220" s="304" t="s">
        <v>429</v>
      </c>
      <c r="B220" s="3" t="s">
        <v>6</v>
      </c>
      <c r="C220" s="134" t="s">
        <v>659</v>
      </c>
      <c r="D220" s="125" t="s">
        <v>29</v>
      </c>
      <c r="E220" s="316">
        <v>18</v>
      </c>
      <c r="F220" s="316">
        <v>0</v>
      </c>
      <c r="G220" s="317">
        <f t="shared" si="10"/>
        <v>0</v>
      </c>
      <c r="H220" s="10">
        <v>0</v>
      </c>
      <c r="I220" s="10">
        <v>0</v>
      </c>
    </row>
    <row r="221" spans="1:9" ht="45.75">
      <c r="A221" s="304" t="s">
        <v>430</v>
      </c>
      <c r="B221" s="3" t="s">
        <v>6</v>
      </c>
      <c r="C221" s="192" t="s">
        <v>804</v>
      </c>
      <c r="D221" s="125" t="s">
        <v>29</v>
      </c>
      <c r="E221" s="316">
        <v>18</v>
      </c>
      <c r="F221" s="316">
        <v>0</v>
      </c>
      <c r="G221" s="317">
        <f t="shared" si="10"/>
        <v>0</v>
      </c>
      <c r="H221" s="10">
        <v>0</v>
      </c>
      <c r="I221" s="10">
        <v>0</v>
      </c>
    </row>
    <row r="222" spans="1:9">
      <c r="A222" s="304" t="s">
        <v>431</v>
      </c>
      <c r="B222" s="8" t="s">
        <v>6</v>
      </c>
      <c r="C222" s="124" t="s">
        <v>152</v>
      </c>
      <c r="D222" s="123" t="s">
        <v>6</v>
      </c>
      <c r="E222" s="309"/>
      <c r="F222" s="309"/>
      <c r="G222" s="309"/>
      <c r="H222" s="9"/>
      <c r="I222" s="9"/>
    </row>
    <row r="223" spans="1:9">
      <c r="A223" s="304" t="s">
        <v>432</v>
      </c>
      <c r="B223" s="3" t="s">
        <v>153</v>
      </c>
      <c r="C223" s="126" t="s">
        <v>154</v>
      </c>
      <c r="D223" s="125" t="s">
        <v>29</v>
      </c>
      <c r="E223" s="316">
        <v>18</v>
      </c>
      <c r="F223" s="316">
        <v>0</v>
      </c>
      <c r="G223" s="317">
        <f>E223*F223</f>
        <v>0</v>
      </c>
      <c r="H223" s="10">
        <v>0.89</v>
      </c>
      <c r="I223" s="10">
        <v>18.690000000000001</v>
      </c>
    </row>
    <row r="224" spans="1:9">
      <c r="A224" s="304" t="s">
        <v>433</v>
      </c>
      <c r="B224" s="8" t="s">
        <v>6</v>
      </c>
      <c r="C224" s="124" t="s">
        <v>155</v>
      </c>
      <c r="D224" s="123" t="s">
        <v>6</v>
      </c>
      <c r="E224" s="309"/>
      <c r="F224" s="309"/>
      <c r="G224" s="309"/>
      <c r="H224" s="9"/>
      <c r="I224" s="9"/>
    </row>
    <row r="225" spans="1:10">
      <c r="A225" s="304" t="s">
        <v>434</v>
      </c>
      <c r="B225" s="72" t="s">
        <v>662</v>
      </c>
      <c r="C225" s="126" t="s">
        <v>663</v>
      </c>
      <c r="D225" s="125" t="s">
        <v>29</v>
      </c>
      <c r="E225" s="316">
        <v>18</v>
      </c>
      <c r="F225" s="316">
        <v>0</v>
      </c>
      <c r="G225" s="317">
        <f>E225*F225</f>
        <v>0</v>
      </c>
      <c r="H225" s="10">
        <v>0</v>
      </c>
      <c r="I225" s="10">
        <v>0</v>
      </c>
    </row>
    <row r="226" spans="1:10" s="74" customFormat="1">
      <c r="A226" s="304" t="s">
        <v>435</v>
      </c>
      <c r="B226" s="72"/>
      <c r="C226" s="126"/>
      <c r="D226" s="125"/>
      <c r="E226" s="316"/>
      <c r="F226" s="316"/>
      <c r="G226" s="317"/>
      <c r="H226" s="68"/>
      <c r="I226" s="68"/>
      <c r="J226" s="75"/>
    </row>
    <row r="227" spans="1:10" s="74" customFormat="1">
      <c r="A227" s="304" t="s">
        <v>436</v>
      </c>
      <c r="B227" s="73" t="s">
        <v>6</v>
      </c>
      <c r="C227" s="128" t="s">
        <v>159</v>
      </c>
      <c r="D227" s="127" t="s">
        <v>6</v>
      </c>
      <c r="E227" s="318"/>
      <c r="F227" s="318"/>
      <c r="G227" s="318"/>
      <c r="H227" s="68"/>
      <c r="I227" s="68"/>
      <c r="J227" s="75"/>
    </row>
    <row r="228" spans="1:10" s="74" customFormat="1">
      <c r="A228" s="304" t="s">
        <v>437</v>
      </c>
      <c r="B228" s="71" t="s">
        <v>6</v>
      </c>
      <c r="C228" s="193" t="s">
        <v>806</v>
      </c>
      <c r="D228" s="194" t="s">
        <v>6</v>
      </c>
      <c r="E228" s="309"/>
      <c r="F228" s="309"/>
      <c r="G228" s="309"/>
      <c r="H228" s="68"/>
      <c r="I228" s="68"/>
      <c r="J228" s="75"/>
    </row>
    <row r="229" spans="1:10" s="74" customFormat="1" ht="23.25">
      <c r="A229" s="304" t="s">
        <v>438</v>
      </c>
      <c r="B229" s="72" t="s">
        <v>6</v>
      </c>
      <c r="C229" s="192" t="s">
        <v>807</v>
      </c>
      <c r="D229" s="195" t="s">
        <v>29</v>
      </c>
      <c r="E229" s="316">
        <v>12</v>
      </c>
      <c r="F229" s="316">
        <v>0</v>
      </c>
      <c r="G229" s="317">
        <f>E229*F229</f>
        <v>0</v>
      </c>
      <c r="H229" s="68"/>
      <c r="I229" s="68"/>
      <c r="J229" s="75"/>
    </row>
    <row r="230" spans="1:10" s="74" customFormat="1">
      <c r="A230" s="304" t="s">
        <v>439</v>
      </c>
      <c r="B230" s="71" t="s">
        <v>6</v>
      </c>
      <c r="C230" s="124" t="s">
        <v>150</v>
      </c>
      <c r="D230" s="123" t="s">
        <v>6</v>
      </c>
      <c r="E230" s="309"/>
      <c r="F230" s="309"/>
      <c r="G230" s="309"/>
      <c r="H230" s="68"/>
      <c r="I230" s="68"/>
      <c r="J230" s="75"/>
    </row>
    <row r="231" spans="1:10" s="74" customFormat="1">
      <c r="A231" s="304" t="s">
        <v>440</v>
      </c>
      <c r="B231" s="72" t="s">
        <v>6</v>
      </c>
      <c r="C231" s="192" t="s">
        <v>808</v>
      </c>
      <c r="D231" s="125" t="s">
        <v>29</v>
      </c>
      <c r="E231" s="316">
        <v>12</v>
      </c>
      <c r="F231" s="316">
        <v>0</v>
      </c>
      <c r="G231" s="317">
        <f>E231*F231</f>
        <v>0</v>
      </c>
      <c r="H231" s="68"/>
      <c r="I231" s="68"/>
      <c r="J231" s="75"/>
    </row>
    <row r="232" spans="1:10" s="74" customFormat="1" ht="23.25">
      <c r="A232" s="304" t="s">
        <v>441</v>
      </c>
      <c r="B232" s="72" t="s">
        <v>6</v>
      </c>
      <c r="C232" s="192" t="s">
        <v>810</v>
      </c>
      <c r="D232" s="125" t="s">
        <v>29</v>
      </c>
      <c r="E232" s="316">
        <v>12</v>
      </c>
      <c r="F232" s="316">
        <v>0</v>
      </c>
      <c r="G232" s="317">
        <f>E232*F232</f>
        <v>0</v>
      </c>
      <c r="H232" s="68"/>
      <c r="I232" s="68"/>
      <c r="J232" s="75"/>
    </row>
    <row r="233" spans="1:10" s="74" customFormat="1" ht="23.25">
      <c r="A233" s="304" t="s">
        <v>442</v>
      </c>
      <c r="B233" s="72" t="s">
        <v>6</v>
      </c>
      <c r="C233" s="126" t="s">
        <v>665</v>
      </c>
      <c r="D233" s="125" t="s">
        <v>29</v>
      </c>
      <c r="E233" s="316">
        <v>12</v>
      </c>
      <c r="F233" s="316">
        <v>0</v>
      </c>
      <c r="G233" s="317">
        <f>E233*F233</f>
        <v>0</v>
      </c>
      <c r="H233" s="68"/>
      <c r="I233" s="68"/>
      <c r="J233" s="75"/>
    </row>
    <row r="234" spans="1:10" s="74" customFormat="1">
      <c r="A234" s="304" t="s">
        <v>443</v>
      </c>
      <c r="B234" s="80" t="s">
        <v>6</v>
      </c>
      <c r="C234" s="124" t="s">
        <v>165</v>
      </c>
      <c r="D234" s="123" t="s">
        <v>6</v>
      </c>
      <c r="E234" s="309"/>
      <c r="F234" s="309"/>
      <c r="G234" s="309"/>
      <c r="H234" s="68"/>
      <c r="I234" s="68"/>
      <c r="J234" s="75"/>
    </row>
    <row r="235" spans="1:10" s="74" customFormat="1">
      <c r="A235" s="304" t="s">
        <v>444</v>
      </c>
      <c r="B235" s="80" t="s">
        <v>6</v>
      </c>
      <c r="C235" s="124" t="s">
        <v>166</v>
      </c>
      <c r="D235" s="123" t="s">
        <v>6</v>
      </c>
      <c r="E235" s="309"/>
      <c r="F235" s="309"/>
      <c r="G235" s="309"/>
      <c r="H235" s="68"/>
      <c r="I235" s="68"/>
      <c r="J235" s="75"/>
    </row>
    <row r="236" spans="1:10" s="74" customFormat="1" ht="15" customHeight="1">
      <c r="A236" s="304" t="s">
        <v>445</v>
      </c>
      <c r="B236" s="80" t="s">
        <v>6</v>
      </c>
      <c r="C236" s="124" t="s">
        <v>666</v>
      </c>
      <c r="D236" s="123" t="s">
        <v>6</v>
      </c>
      <c r="E236" s="309"/>
      <c r="F236" s="309"/>
      <c r="G236" s="309"/>
      <c r="H236" s="68"/>
      <c r="I236" s="68"/>
      <c r="J236" s="75"/>
    </row>
    <row r="237" spans="1:10" s="74" customFormat="1" ht="23.25">
      <c r="A237" s="304" t="s">
        <v>446</v>
      </c>
      <c r="B237" s="72"/>
      <c r="C237" s="126" t="s">
        <v>667</v>
      </c>
      <c r="D237" s="125" t="s">
        <v>29</v>
      </c>
      <c r="E237" s="316">
        <v>12</v>
      </c>
      <c r="F237" s="316">
        <v>0</v>
      </c>
      <c r="G237" s="317">
        <f>E237*F237</f>
        <v>0</v>
      </c>
      <c r="H237" s="68"/>
      <c r="I237" s="68"/>
      <c r="J237" s="75"/>
    </row>
    <row r="238" spans="1:10" s="74" customFormat="1">
      <c r="A238" s="304" t="s">
        <v>447</v>
      </c>
      <c r="B238" s="71" t="s">
        <v>6</v>
      </c>
      <c r="C238" s="124" t="s">
        <v>138</v>
      </c>
      <c r="D238" s="123" t="s">
        <v>6</v>
      </c>
      <c r="E238" s="309"/>
      <c r="F238" s="309"/>
      <c r="G238" s="309"/>
      <c r="H238" s="68"/>
      <c r="I238" s="68"/>
      <c r="J238" s="75"/>
    </row>
    <row r="239" spans="1:10" s="74" customFormat="1">
      <c r="A239" s="304" t="s">
        <v>448</v>
      </c>
      <c r="B239" s="72" t="s">
        <v>6</v>
      </c>
      <c r="C239" s="126" t="s">
        <v>139</v>
      </c>
      <c r="D239" s="125" t="s">
        <v>29</v>
      </c>
      <c r="E239" s="316">
        <v>24</v>
      </c>
      <c r="F239" s="316">
        <v>0</v>
      </c>
      <c r="G239" s="317">
        <f>E239*F239</f>
        <v>0</v>
      </c>
      <c r="H239" s="68"/>
      <c r="I239" s="68"/>
      <c r="J239" s="75"/>
    </row>
    <row r="240" spans="1:10" s="74" customFormat="1">
      <c r="A240" s="304" t="s">
        <v>449</v>
      </c>
      <c r="B240" s="71" t="s">
        <v>6</v>
      </c>
      <c r="C240" s="124" t="s">
        <v>160</v>
      </c>
      <c r="D240" s="123" t="s">
        <v>6</v>
      </c>
      <c r="E240" s="309"/>
      <c r="F240" s="309"/>
      <c r="G240" s="309"/>
      <c r="H240" s="68"/>
      <c r="I240" s="68"/>
      <c r="J240" s="75"/>
    </row>
    <row r="241" spans="1:10" s="74" customFormat="1">
      <c r="A241" s="304" t="s">
        <v>450</v>
      </c>
      <c r="B241" s="81" t="s">
        <v>161</v>
      </c>
      <c r="C241" s="126" t="s">
        <v>162</v>
      </c>
      <c r="D241" s="125" t="s">
        <v>29</v>
      </c>
      <c r="E241" s="316">
        <v>12</v>
      </c>
      <c r="F241" s="316">
        <v>0</v>
      </c>
      <c r="G241" s="317">
        <f>E241*F241</f>
        <v>0</v>
      </c>
      <c r="H241" s="68"/>
      <c r="I241" s="68"/>
      <c r="J241" s="75"/>
    </row>
    <row r="242" spans="1:10" s="74" customFormat="1">
      <c r="A242" s="304" t="s">
        <v>451</v>
      </c>
      <c r="B242" s="71" t="s">
        <v>6</v>
      </c>
      <c r="C242" s="124" t="s">
        <v>163</v>
      </c>
      <c r="D242" s="123" t="s">
        <v>6</v>
      </c>
      <c r="E242" s="309"/>
      <c r="F242" s="309"/>
      <c r="G242" s="309"/>
      <c r="H242" s="68"/>
      <c r="I242" s="68"/>
      <c r="J242" s="75"/>
    </row>
    <row r="243" spans="1:10" s="74" customFormat="1">
      <c r="A243" s="304" t="s">
        <v>452</v>
      </c>
      <c r="B243" s="81" t="s">
        <v>164</v>
      </c>
      <c r="C243" s="126" t="s">
        <v>66</v>
      </c>
      <c r="D243" s="125" t="s">
        <v>29</v>
      </c>
      <c r="E243" s="316">
        <v>12</v>
      </c>
      <c r="F243" s="316">
        <v>0</v>
      </c>
      <c r="G243" s="317">
        <f>E243*F243</f>
        <v>0</v>
      </c>
      <c r="H243" s="68"/>
      <c r="I243" s="68"/>
      <c r="J243" s="75"/>
    </row>
    <row r="244" spans="1:10" s="74" customFormat="1">
      <c r="A244" s="304" t="s">
        <v>453</v>
      </c>
      <c r="B244" s="71" t="s">
        <v>6</v>
      </c>
      <c r="C244" s="124" t="s">
        <v>140</v>
      </c>
      <c r="D244" s="123" t="s">
        <v>6</v>
      </c>
      <c r="E244" s="309"/>
      <c r="F244" s="309"/>
      <c r="G244" s="309"/>
      <c r="H244" s="68"/>
      <c r="I244" s="68"/>
      <c r="J244" s="75"/>
    </row>
    <row r="245" spans="1:10" s="74" customFormat="1">
      <c r="A245" s="304" t="s">
        <v>454</v>
      </c>
      <c r="B245" s="81" t="s">
        <v>141</v>
      </c>
      <c r="C245" s="126" t="s">
        <v>142</v>
      </c>
      <c r="D245" s="125" t="s">
        <v>29</v>
      </c>
      <c r="E245" s="316">
        <v>24</v>
      </c>
      <c r="F245" s="316">
        <v>0</v>
      </c>
      <c r="G245" s="317">
        <f>E245*F245</f>
        <v>0</v>
      </c>
      <c r="H245" s="68"/>
      <c r="I245" s="68"/>
      <c r="J245" s="75"/>
    </row>
    <row r="246" spans="1:10" s="74" customFormat="1">
      <c r="A246" s="304" t="s">
        <v>455</v>
      </c>
      <c r="B246" s="72" t="s">
        <v>6</v>
      </c>
      <c r="C246" s="126" t="s">
        <v>6</v>
      </c>
      <c r="D246" s="125" t="s">
        <v>6</v>
      </c>
      <c r="E246" s="316"/>
      <c r="F246" s="316"/>
      <c r="G246" s="316"/>
      <c r="H246" s="68"/>
      <c r="I246" s="68"/>
      <c r="J246" s="75"/>
    </row>
    <row r="247" spans="1:10" s="74" customFormat="1">
      <c r="A247" s="304" t="s">
        <v>456</v>
      </c>
      <c r="B247" s="82" t="s">
        <v>6</v>
      </c>
      <c r="C247" s="128" t="s">
        <v>805</v>
      </c>
      <c r="D247" s="127" t="s">
        <v>6</v>
      </c>
      <c r="E247" s="318"/>
      <c r="F247" s="318"/>
      <c r="G247" s="318"/>
      <c r="H247" s="68"/>
      <c r="I247" s="68"/>
      <c r="J247" s="75"/>
    </row>
    <row r="248" spans="1:10" s="77" customFormat="1">
      <c r="A248" s="304" t="s">
        <v>457</v>
      </c>
      <c r="B248" s="80" t="s">
        <v>6</v>
      </c>
      <c r="C248" s="193" t="s">
        <v>806</v>
      </c>
      <c r="D248" s="123" t="s">
        <v>6</v>
      </c>
      <c r="E248" s="309"/>
      <c r="F248" s="309"/>
      <c r="G248" s="309"/>
      <c r="H248" s="79"/>
      <c r="I248" s="79"/>
      <c r="J248" s="78"/>
    </row>
    <row r="249" spans="1:10" s="77" customFormat="1" ht="23.25">
      <c r="A249" s="304" t="s">
        <v>458</v>
      </c>
      <c r="B249" s="81" t="s">
        <v>6</v>
      </c>
      <c r="C249" s="192" t="s">
        <v>809</v>
      </c>
      <c r="D249" s="125" t="s">
        <v>29</v>
      </c>
      <c r="E249" s="316">
        <v>3</v>
      </c>
      <c r="F249" s="316">
        <v>0</v>
      </c>
      <c r="G249" s="317">
        <f>E249*F249</f>
        <v>0</v>
      </c>
      <c r="H249" s="79"/>
      <c r="I249" s="79"/>
      <c r="J249" s="78"/>
    </row>
    <row r="250" spans="1:10" s="77" customFormat="1">
      <c r="A250" s="304" t="s">
        <v>459</v>
      </c>
      <c r="B250" s="80" t="s">
        <v>6</v>
      </c>
      <c r="C250" s="124" t="s">
        <v>150</v>
      </c>
      <c r="D250" s="123" t="s">
        <v>6</v>
      </c>
      <c r="E250" s="309"/>
      <c r="F250" s="309"/>
      <c r="G250" s="309"/>
      <c r="H250" s="79"/>
      <c r="I250" s="79"/>
      <c r="J250" s="78"/>
    </row>
    <row r="251" spans="1:10" s="77" customFormat="1">
      <c r="A251" s="304" t="s">
        <v>460</v>
      </c>
      <c r="B251" s="81" t="s">
        <v>6</v>
      </c>
      <c r="C251" s="192" t="s">
        <v>808</v>
      </c>
      <c r="D251" s="125" t="s">
        <v>29</v>
      </c>
      <c r="E251" s="316">
        <v>3</v>
      </c>
      <c r="F251" s="316">
        <v>0</v>
      </c>
      <c r="G251" s="317">
        <f>E251*F251</f>
        <v>0</v>
      </c>
      <c r="H251" s="79"/>
      <c r="I251" s="79"/>
      <c r="J251" s="78"/>
    </row>
    <row r="252" spans="1:10" s="77" customFormat="1" ht="23.25">
      <c r="A252" s="304" t="s">
        <v>461</v>
      </c>
      <c r="B252" s="81" t="s">
        <v>6</v>
      </c>
      <c r="C252" s="192" t="s">
        <v>810</v>
      </c>
      <c r="D252" s="125" t="s">
        <v>29</v>
      </c>
      <c r="E252" s="316">
        <v>3</v>
      </c>
      <c r="F252" s="316">
        <v>0</v>
      </c>
      <c r="G252" s="317">
        <f>E252*F252</f>
        <v>0</v>
      </c>
      <c r="H252" s="79"/>
      <c r="I252" s="79"/>
      <c r="J252" s="78"/>
    </row>
    <row r="253" spans="1:10" s="77" customFormat="1" ht="23.25">
      <c r="A253" s="304" t="s">
        <v>462</v>
      </c>
      <c r="B253" s="81" t="s">
        <v>6</v>
      </c>
      <c r="C253" s="126" t="s">
        <v>665</v>
      </c>
      <c r="D253" s="125" t="s">
        <v>29</v>
      </c>
      <c r="E253" s="316">
        <v>3</v>
      </c>
      <c r="F253" s="316">
        <v>0</v>
      </c>
      <c r="G253" s="317">
        <f>E253*F253</f>
        <v>0</v>
      </c>
      <c r="H253" s="79"/>
      <c r="I253" s="79"/>
      <c r="J253" s="78"/>
    </row>
    <row r="254" spans="1:10" s="77" customFormat="1">
      <c r="A254" s="304" t="s">
        <v>463</v>
      </c>
      <c r="B254" s="80" t="s">
        <v>6</v>
      </c>
      <c r="C254" s="124" t="s">
        <v>165</v>
      </c>
      <c r="D254" s="123" t="s">
        <v>6</v>
      </c>
      <c r="E254" s="309"/>
      <c r="F254" s="309"/>
      <c r="G254" s="309"/>
      <c r="H254" s="79"/>
      <c r="I254" s="79"/>
      <c r="J254" s="78"/>
    </row>
    <row r="255" spans="1:10" s="77" customFormat="1">
      <c r="A255" s="304" t="s">
        <v>464</v>
      </c>
      <c r="B255" s="80" t="s">
        <v>6</v>
      </c>
      <c r="C255" s="124" t="s">
        <v>166</v>
      </c>
      <c r="D255" s="123" t="s">
        <v>6</v>
      </c>
      <c r="E255" s="309"/>
      <c r="F255" s="309"/>
      <c r="G255" s="309"/>
      <c r="H255" s="79"/>
      <c r="I255" s="79"/>
      <c r="J255" s="78"/>
    </row>
    <row r="256" spans="1:10" s="77" customFormat="1" ht="15" customHeight="1">
      <c r="A256" s="304" t="s">
        <v>465</v>
      </c>
      <c r="B256" s="80" t="s">
        <v>6</v>
      </c>
      <c r="C256" s="124" t="s">
        <v>666</v>
      </c>
      <c r="D256" s="123" t="s">
        <v>6</v>
      </c>
      <c r="E256" s="309"/>
      <c r="F256" s="309"/>
      <c r="G256" s="309"/>
      <c r="H256" s="79"/>
      <c r="I256" s="79"/>
      <c r="J256" s="78"/>
    </row>
    <row r="257" spans="1:10" s="77" customFormat="1" ht="23.25">
      <c r="A257" s="304" t="s">
        <v>466</v>
      </c>
      <c r="B257" s="81"/>
      <c r="C257" s="126" t="s">
        <v>667</v>
      </c>
      <c r="D257" s="125" t="s">
        <v>29</v>
      </c>
      <c r="E257" s="316">
        <v>3</v>
      </c>
      <c r="F257" s="316">
        <v>0</v>
      </c>
      <c r="G257" s="317">
        <f>E257*F257</f>
        <v>0</v>
      </c>
      <c r="H257" s="79"/>
      <c r="I257" s="79"/>
      <c r="J257" s="78"/>
    </row>
    <row r="258" spans="1:10" s="77" customFormat="1">
      <c r="A258" s="304" t="s">
        <v>467</v>
      </c>
      <c r="B258" s="80" t="s">
        <v>6</v>
      </c>
      <c r="C258" s="124" t="s">
        <v>138</v>
      </c>
      <c r="D258" s="123" t="s">
        <v>6</v>
      </c>
      <c r="E258" s="309"/>
      <c r="F258" s="309"/>
      <c r="G258" s="309"/>
      <c r="H258" s="79"/>
      <c r="I258" s="79"/>
      <c r="J258" s="78"/>
    </row>
    <row r="259" spans="1:10" s="77" customFormat="1">
      <c r="A259" s="304" t="s">
        <v>468</v>
      </c>
      <c r="B259" s="81" t="s">
        <v>6</v>
      </c>
      <c r="C259" s="126" t="s">
        <v>139</v>
      </c>
      <c r="D259" s="125" t="s">
        <v>29</v>
      </c>
      <c r="E259" s="316">
        <v>6</v>
      </c>
      <c r="F259" s="316">
        <v>0</v>
      </c>
      <c r="G259" s="317">
        <f>E259*F259</f>
        <v>0</v>
      </c>
      <c r="H259" s="79"/>
      <c r="I259" s="79"/>
      <c r="J259" s="78"/>
    </row>
    <row r="260" spans="1:10" s="77" customFormat="1">
      <c r="A260" s="304" t="s">
        <v>469</v>
      </c>
      <c r="B260" s="80" t="s">
        <v>6</v>
      </c>
      <c r="C260" s="124" t="s">
        <v>160</v>
      </c>
      <c r="D260" s="123" t="s">
        <v>6</v>
      </c>
      <c r="E260" s="309"/>
      <c r="F260" s="309"/>
      <c r="G260" s="309"/>
      <c r="H260" s="79"/>
      <c r="I260" s="79"/>
      <c r="J260" s="78"/>
    </row>
    <row r="261" spans="1:10" s="77" customFormat="1">
      <c r="A261" s="304" t="s">
        <v>470</v>
      </c>
      <c r="B261" s="81" t="s">
        <v>161</v>
      </c>
      <c r="C261" s="126" t="s">
        <v>162</v>
      </c>
      <c r="D261" s="125" t="s">
        <v>29</v>
      </c>
      <c r="E261" s="316">
        <v>3</v>
      </c>
      <c r="F261" s="316">
        <v>0</v>
      </c>
      <c r="G261" s="317">
        <f>E261*F261</f>
        <v>0</v>
      </c>
      <c r="H261" s="79"/>
      <c r="I261" s="79"/>
      <c r="J261" s="78"/>
    </row>
    <row r="262" spans="1:10" s="77" customFormat="1">
      <c r="A262" s="304" t="s">
        <v>471</v>
      </c>
      <c r="B262" s="80" t="s">
        <v>6</v>
      </c>
      <c r="C262" s="124" t="s">
        <v>163</v>
      </c>
      <c r="D262" s="123" t="s">
        <v>6</v>
      </c>
      <c r="E262" s="309"/>
      <c r="F262" s="309"/>
      <c r="G262" s="309"/>
      <c r="H262" s="79"/>
      <c r="I262" s="79"/>
      <c r="J262" s="78"/>
    </row>
    <row r="263" spans="1:10" s="77" customFormat="1">
      <c r="A263" s="304" t="s">
        <v>472</v>
      </c>
      <c r="B263" s="81" t="s">
        <v>164</v>
      </c>
      <c r="C263" s="126" t="s">
        <v>66</v>
      </c>
      <c r="D263" s="125" t="s">
        <v>29</v>
      </c>
      <c r="E263" s="316">
        <v>3</v>
      </c>
      <c r="F263" s="316">
        <v>0</v>
      </c>
      <c r="G263" s="317">
        <f>E263*F263</f>
        <v>0</v>
      </c>
      <c r="H263" s="79"/>
      <c r="I263" s="79"/>
      <c r="J263" s="78"/>
    </row>
    <row r="264" spans="1:10" s="77" customFormat="1">
      <c r="A264" s="304" t="s">
        <v>473</v>
      </c>
      <c r="B264" s="80" t="s">
        <v>6</v>
      </c>
      <c r="C264" s="124" t="s">
        <v>140</v>
      </c>
      <c r="D264" s="123" t="s">
        <v>6</v>
      </c>
      <c r="E264" s="309"/>
      <c r="F264" s="309"/>
      <c r="G264" s="309"/>
      <c r="H264" s="79"/>
      <c r="I264" s="79"/>
      <c r="J264" s="78"/>
    </row>
    <row r="265" spans="1:10" s="74" customFormat="1">
      <c r="A265" s="304" t="s">
        <v>474</v>
      </c>
      <c r="B265" s="81" t="s">
        <v>141</v>
      </c>
      <c r="C265" s="126" t="s">
        <v>142</v>
      </c>
      <c r="D265" s="125" t="s">
        <v>29</v>
      </c>
      <c r="E265" s="316">
        <v>6</v>
      </c>
      <c r="F265" s="316">
        <v>0</v>
      </c>
      <c r="G265" s="317">
        <f>E265*F265</f>
        <v>0</v>
      </c>
      <c r="H265" s="68"/>
      <c r="I265" s="68"/>
      <c r="J265" s="75"/>
    </row>
    <row r="266" spans="1:10" s="74" customFormat="1">
      <c r="A266" s="304" t="s">
        <v>475</v>
      </c>
      <c r="B266" s="72"/>
      <c r="C266" s="126"/>
      <c r="D266" s="125"/>
      <c r="E266" s="316"/>
      <c r="F266" s="316"/>
      <c r="G266" s="317"/>
      <c r="H266" s="68"/>
      <c r="I266" s="68"/>
      <c r="J266" s="75"/>
    </row>
    <row r="267" spans="1:10" s="229" customFormat="1">
      <c r="A267" s="304" t="s">
        <v>476</v>
      </c>
      <c r="B267" s="242" t="s">
        <v>6</v>
      </c>
      <c r="C267" s="245" t="s">
        <v>811</v>
      </c>
      <c r="D267" s="242" t="s">
        <v>6</v>
      </c>
      <c r="E267" s="310"/>
      <c r="F267" s="310"/>
      <c r="G267" s="310"/>
      <c r="H267" s="233"/>
      <c r="I267" s="233"/>
      <c r="J267" s="231"/>
    </row>
    <row r="268" spans="1:10" s="229" customFormat="1">
      <c r="A268" s="304" t="s">
        <v>477</v>
      </c>
      <c r="B268" s="240" t="s">
        <v>6</v>
      </c>
      <c r="C268" s="243" t="s">
        <v>818</v>
      </c>
      <c r="D268" s="240" t="s">
        <v>6</v>
      </c>
      <c r="E268" s="309"/>
      <c r="F268" s="309"/>
      <c r="G268" s="309"/>
      <c r="H268" s="233"/>
      <c r="I268" s="233"/>
      <c r="J268" s="231"/>
    </row>
    <row r="269" spans="1:10" s="229" customFormat="1">
      <c r="A269" s="304" t="s">
        <v>478</v>
      </c>
      <c r="B269" s="240" t="s">
        <v>6</v>
      </c>
      <c r="C269" s="243" t="s">
        <v>812</v>
      </c>
      <c r="D269" s="240" t="s">
        <v>6</v>
      </c>
      <c r="E269" s="309"/>
      <c r="F269" s="309"/>
      <c r="G269" s="309"/>
      <c r="H269" s="233"/>
      <c r="I269" s="233"/>
      <c r="J269" s="231"/>
    </row>
    <row r="270" spans="1:10" s="229" customFormat="1">
      <c r="A270" s="304" t="s">
        <v>479</v>
      </c>
      <c r="B270" s="240" t="s">
        <v>6</v>
      </c>
      <c r="C270" s="243" t="s">
        <v>819</v>
      </c>
      <c r="D270" s="240" t="s">
        <v>6</v>
      </c>
      <c r="E270" s="309"/>
      <c r="F270" s="309"/>
      <c r="G270" s="309"/>
      <c r="H270" s="233"/>
      <c r="I270" s="233"/>
      <c r="J270" s="231"/>
    </row>
    <row r="271" spans="1:10" s="229" customFormat="1" ht="45.75">
      <c r="A271" s="304" t="s">
        <v>480</v>
      </c>
      <c r="B271" s="238" t="s">
        <v>6</v>
      </c>
      <c r="C271" s="244" t="s">
        <v>813</v>
      </c>
      <c r="D271" s="238" t="s">
        <v>29</v>
      </c>
      <c r="E271" s="316">
        <v>9</v>
      </c>
      <c r="F271" s="316">
        <v>0</v>
      </c>
      <c r="G271" s="317">
        <f>E271*F271</f>
        <v>0</v>
      </c>
      <c r="H271" s="233"/>
      <c r="I271" s="233"/>
      <c r="J271" s="231"/>
    </row>
    <row r="272" spans="1:10" s="229" customFormat="1">
      <c r="A272" s="304" t="s">
        <v>481</v>
      </c>
      <c r="B272" s="240" t="s">
        <v>6</v>
      </c>
      <c r="C272" s="243" t="s">
        <v>150</v>
      </c>
      <c r="D272" s="240" t="s">
        <v>6</v>
      </c>
      <c r="E272" s="309"/>
      <c r="F272" s="309"/>
      <c r="G272" s="309"/>
      <c r="H272" s="233"/>
      <c r="I272" s="233"/>
      <c r="J272" s="231"/>
    </row>
    <row r="273" spans="1:10" s="229" customFormat="1">
      <c r="A273" s="304" t="s">
        <v>482</v>
      </c>
      <c r="B273" s="238" t="s">
        <v>6</v>
      </c>
      <c r="C273" s="244" t="s">
        <v>820</v>
      </c>
      <c r="D273" s="238" t="s">
        <v>29</v>
      </c>
      <c r="E273" s="316">
        <v>9</v>
      </c>
      <c r="F273" s="316">
        <v>0</v>
      </c>
      <c r="G273" s="317">
        <f>E273*F273</f>
        <v>0</v>
      </c>
      <c r="H273" s="233"/>
      <c r="I273" s="233"/>
      <c r="J273" s="231"/>
    </row>
    <row r="274" spans="1:10" s="229" customFormat="1">
      <c r="A274" s="304" t="s">
        <v>483</v>
      </c>
      <c r="B274" s="240" t="s">
        <v>6</v>
      </c>
      <c r="C274" s="243" t="s">
        <v>814</v>
      </c>
      <c r="D274" s="240" t="s">
        <v>6</v>
      </c>
      <c r="E274" s="309"/>
      <c r="F274" s="309"/>
      <c r="G274" s="309"/>
      <c r="H274" s="233"/>
      <c r="I274" s="233"/>
      <c r="J274" s="231"/>
    </row>
    <row r="275" spans="1:10" s="229" customFormat="1">
      <c r="A275" s="304" t="s">
        <v>484</v>
      </c>
      <c r="B275" s="238" t="s">
        <v>815</v>
      </c>
      <c r="C275" s="244" t="s">
        <v>822</v>
      </c>
      <c r="D275" s="238" t="s">
        <v>816</v>
      </c>
      <c r="E275" s="316">
        <v>9</v>
      </c>
      <c r="F275" s="316">
        <v>0</v>
      </c>
      <c r="G275" s="317">
        <f>E275*F275</f>
        <v>0</v>
      </c>
      <c r="H275" s="233"/>
      <c r="I275" s="233"/>
      <c r="J275" s="231"/>
    </row>
    <row r="276" spans="1:10" s="229" customFormat="1">
      <c r="A276" s="304" t="s">
        <v>485</v>
      </c>
      <c r="B276" s="238" t="s">
        <v>6</v>
      </c>
      <c r="C276" s="244" t="s">
        <v>6</v>
      </c>
      <c r="D276" s="238" t="s">
        <v>6</v>
      </c>
      <c r="E276" s="316"/>
      <c r="F276" s="316"/>
      <c r="G276" s="316"/>
      <c r="H276" s="233"/>
      <c r="I276" s="233"/>
      <c r="J276" s="231"/>
    </row>
    <row r="277" spans="1:10" s="229" customFormat="1">
      <c r="A277" s="304" t="s">
        <v>486</v>
      </c>
      <c r="B277" s="242" t="s">
        <v>6</v>
      </c>
      <c r="C277" s="245" t="s">
        <v>817</v>
      </c>
      <c r="D277" s="242" t="s">
        <v>6</v>
      </c>
      <c r="E277" s="310"/>
      <c r="F277" s="310"/>
      <c r="G277" s="310"/>
      <c r="H277" s="233"/>
      <c r="I277" s="233"/>
      <c r="J277" s="231"/>
    </row>
    <row r="278" spans="1:10" s="229" customFormat="1">
      <c r="A278" s="304" t="s">
        <v>487</v>
      </c>
      <c r="B278" s="240" t="s">
        <v>6</v>
      </c>
      <c r="C278" s="243" t="s">
        <v>823</v>
      </c>
      <c r="D278" s="240" t="s">
        <v>6</v>
      </c>
      <c r="E278" s="309"/>
      <c r="F278" s="309"/>
      <c r="G278" s="309"/>
      <c r="H278" s="233"/>
      <c r="I278" s="233"/>
      <c r="J278" s="231"/>
    </row>
    <row r="279" spans="1:10" s="229" customFormat="1" ht="23.25">
      <c r="A279" s="304" t="s">
        <v>488</v>
      </c>
      <c r="B279" s="238" t="s">
        <v>6</v>
      </c>
      <c r="C279" s="244" t="s">
        <v>821</v>
      </c>
      <c r="D279" s="238" t="s">
        <v>29</v>
      </c>
      <c r="E279" s="316">
        <v>3</v>
      </c>
      <c r="F279" s="316">
        <v>0</v>
      </c>
      <c r="G279" s="317">
        <f>E279*F279</f>
        <v>0</v>
      </c>
      <c r="H279" s="233"/>
      <c r="I279" s="233"/>
      <c r="J279" s="231"/>
    </row>
    <row r="280" spans="1:10" s="229" customFormat="1">
      <c r="A280" s="304" t="s">
        <v>489</v>
      </c>
      <c r="B280" s="240" t="s">
        <v>6</v>
      </c>
      <c r="C280" s="243" t="s">
        <v>826</v>
      </c>
      <c r="D280" s="240" t="s">
        <v>6</v>
      </c>
      <c r="E280" s="309"/>
      <c r="F280" s="309"/>
      <c r="G280" s="309"/>
      <c r="H280" s="233"/>
      <c r="I280" s="233"/>
      <c r="J280" s="231"/>
    </row>
    <row r="281" spans="1:10" s="229" customFormat="1">
      <c r="A281" s="304" t="s">
        <v>490</v>
      </c>
      <c r="B281" s="238" t="s">
        <v>824</v>
      </c>
      <c r="C281" s="244" t="s">
        <v>825</v>
      </c>
      <c r="D281" s="238" t="s">
        <v>29</v>
      </c>
      <c r="E281" s="316">
        <v>3</v>
      </c>
      <c r="F281" s="316">
        <v>0</v>
      </c>
      <c r="G281" s="317">
        <f>E281*F281</f>
        <v>0</v>
      </c>
      <c r="H281" s="233"/>
      <c r="I281" s="233"/>
      <c r="J281" s="231"/>
    </row>
    <row r="282" spans="1:10" s="237" customFormat="1">
      <c r="A282" s="304" t="s">
        <v>491</v>
      </c>
      <c r="B282" s="238"/>
      <c r="C282" s="244"/>
      <c r="D282" s="238"/>
      <c r="E282" s="316"/>
      <c r="F282" s="316"/>
      <c r="G282" s="317"/>
      <c r="H282" s="241"/>
      <c r="I282" s="241"/>
      <c r="J282" s="239"/>
    </row>
    <row r="283" spans="1:10" s="237" customFormat="1">
      <c r="A283" s="304" t="s">
        <v>492</v>
      </c>
      <c r="B283" s="251" t="s">
        <v>6</v>
      </c>
      <c r="C283" s="254" t="s">
        <v>836</v>
      </c>
      <c r="D283" s="251" t="s">
        <v>6</v>
      </c>
      <c r="E283" s="310"/>
      <c r="F283" s="310"/>
      <c r="G283" s="310"/>
      <c r="H283" s="241"/>
      <c r="I283" s="241"/>
      <c r="J283" s="239"/>
    </row>
    <row r="284" spans="1:10" s="237" customFormat="1">
      <c r="A284" s="304" t="s">
        <v>493</v>
      </c>
      <c r="B284" s="249" t="s">
        <v>6</v>
      </c>
      <c r="C284" s="252" t="s">
        <v>837</v>
      </c>
      <c r="D284" s="249" t="s">
        <v>6</v>
      </c>
      <c r="E284" s="309"/>
      <c r="F284" s="309"/>
      <c r="G284" s="309"/>
      <c r="H284" s="241"/>
      <c r="I284" s="241"/>
      <c r="J284" s="239"/>
    </row>
    <row r="285" spans="1:10" s="237" customFormat="1">
      <c r="A285" s="304" t="s">
        <v>494</v>
      </c>
      <c r="B285" s="247" t="s">
        <v>6</v>
      </c>
      <c r="C285" s="253" t="s">
        <v>838</v>
      </c>
      <c r="D285" s="247" t="s">
        <v>29</v>
      </c>
      <c r="E285" s="316">
        <v>3</v>
      </c>
      <c r="F285" s="316">
        <v>0</v>
      </c>
      <c r="G285" s="317">
        <f>E285*F285</f>
        <v>0</v>
      </c>
      <c r="H285" s="241"/>
      <c r="I285" s="241"/>
      <c r="J285" s="239"/>
    </row>
    <row r="286" spans="1:10" s="237" customFormat="1">
      <c r="A286" s="304" t="s">
        <v>495</v>
      </c>
      <c r="B286" s="249" t="s">
        <v>6</v>
      </c>
      <c r="C286" s="252" t="s">
        <v>150</v>
      </c>
      <c r="D286" s="249" t="s">
        <v>6</v>
      </c>
      <c r="E286" s="309"/>
      <c r="F286" s="309"/>
      <c r="G286" s="309"/>
      <c r="H286" s="241"/>
      <c r="I286" s="241"/>
      <c r="J286" s="239"/>
    </row>
    <row r="287" spans="1:10" s="237" customFormat="1">
      <c r="A287" s="304" t="s">
        <v>496</v>
      </c>
      <c r="B287" s="247" t="s">
        <v>6</v>
      </c>
      <c r="C287" s="253" t="s">
        <v>839</v>
      </c>
      <c r="D287" s="247" t="s">
        <v>29</v>
      </c>
      <c r="E287" s="316">
        <v>3</v>
      </c>
      <c r="F287" s="316">
        <v>0</v>
      </c>
      <c r="G287" s="317">
        <f>E287*F287</f>
        <v>0</v>
      </c>
      <c r="H287" s="241"/>
      <c r="I287" s="241"/>
      <c r="J287" s="239"/>
    </row>
    <row r="288" spans="1:10" s="237" customFormat="1">
      <c r="A288" s="304" t="s">
        <v>497</v>
      </c>
      <c r="B288" s="249" t="s">
        <v>6</v>
      </c>
      <c r="C288" s="252" t="s">
        <v>150</v>
      </c>
      <c r="D288" s="249" t="s">
        <v>6</v>
      </c>
      <c r="E288" s="309"/>
      <c r="F288" s="309"/>
      <c r="G288" s="309"/>
      <c r="H288" s="241"/>
      <c r="I288" s="241"/>
      <c r="J288" s="239"/>
    </row>
    <row r="289" spans="1:10" s="237" customFormat="1">
      <c r="A289" s="304" t="s">
        <v>498</v>
      </c>
      <c r="B289" s="247" t="s">
        <v>6</v>
      </c>
      <c r="C289" s="253" t="s">
        <v>841</v>
      </c>
      <c r="D289" s="247" t="s">
        <v>29</v>
      </c>
      <c r="E289" s="316">
        <v>3</v>
      </c>
      <c r="F289" s="316">
        <v>0</v>
      </c>
      <c r="G289" s="317">
        <f>E289*F289</f>
        <v>0</v>
      </c>
      <c r="H289" s="241"/>
      <c r="I289" s="241"/>
      <c r="J289" s="239"/>
    </row>
    <row r="290" spans="1:10" s="237" customFormat="1" ht="57">
      <c r="A290" s="304" t="s">
        <v>499</v>
      </c>
      <c r="B290" s="247" t="s">
        <v>6</v>
      </c>
      <c r="C290" s="236" t="s">
        <v>840</v>
      </c>
      <c r="D290" s="247" t="s">
        <v>29</v>
      </c>
      <c r="E290" s="316">
        <v>3</v>
      </c>
      <c r="F290" s="316">
        <v>0</v>
      </c>
      <c r="G290" s="317">
        <f>E290*F290</f>
        <v>0</v>
      </c>
      <c r="H290" s="241"/>
      <c r="I290" s="241"/>
      <c r="J290" s="239"/>
    </row>
    <row r="291" spans="1:10" s="237" customFormat="1" ht="23.25">
      <c r="A291" s="304" t="s">
        <v>500</v>
      </c>
      <c r="B291" s="247" t="s">
        <v>6</v>
      </c>
      <c r="C291" s="253" t="s">
        <v>842</v>
      </c>
      <c r="D291" s="247" t="s">
        <v>29</v>
      </c>
      <c r="E291" s="316">
        <v>3</v>
      </c>
      <c r="F291" s="316">
        <v>0</v>
      </c>
      <c r="G291" s="317">
        <f>E291*F291</f>
        <v>0</v>
      </c>
      <c r="H291" s="241"/>
      <c r="I291" s="241"/>
      <c r="J291" s="239"/>
    </row>
    <row r="292" spans="1:10" s="237" customFormat="1">
      <c r="A292" s="304" t="s">
        <v>501</v>
      </c>
      <c r="B292" s="247" t="s">
        <v>6</v>
      </c>
      <c r="C292" s="253" t="s">
        <v>843</v>
      </c>
      <c r="D292" s="247" t="s">
        <v>29</v>
      </c>
      <c r="E292" s="316">
        <v>3</v>
      </c>
      <c r="F292" s="316">
        <v>0</v>
      </c>
      <c r="G292" s="317">
        <f>E292*F292</f>
        <v>0</v>
      </c>
      <c r="H292" s="241"/>
      <c r="I292" s="241"/>
      <c r="J292" s="239"/>
    </row>
    <row r="293" spans="1:10" s="237" customFormat="1">
      <c r="A293" s="304" t="s">
        <v>502</v>
      </c>
      <c r="B293" s="247" t="s">
        <v>6</v>
      </c>
      <c r="C293" s="253" t="s">
        <v>844</v>
      </c>
      <c r="D293" s="247" t="s">
        <v>29</v>
      </c>
      <c r="E293" s="316">
        <v>3</v>
      </c>
      <c r="F293" s="316">
        <v>0</v>
      </c>
      <c r="G293" s="317">
        <f>E293*F293</f>
        <v>0</v>
      </c>
      <c r="H293" s="241"/>
      <c r="I293" s="241"/>
      <c r="J293" s="239"/>
    </row>
    <row r="294" spans="1:10" s="237" customFormat="1">
      <c r="A294" s="304" t="s">
        <v>503</v>
      </c>
      <c r="B294" s="249" t="s">
        <v>6</v>
      </c>
      <c r="C294" s="252" t="s">
        <v>827</v>
      </c>
      <c r="D294" s="249" t="s">
        <v>6</v>
      </c>
      <c r="E294" s="309"/>
      <c r="F294" s="309"/>
      <c r="G294" s="309"/>
      <c r="H294" s="241"/>
      <c r="I294" s="241"/>
      <c r="J294" s="239"/>
    </row>
    <row r="295" spans="1:10" s="229" customFormat="1" ht="23.25">
      <c r="A295" s="304" t="s">
        <v>504</v>
      </c>
      <c r="B295" s="247" t="s">
        <v>6</v>
      </c>
      <c r="C295" s="253" t="s">
        <v>845</v>
      </c>
      <c r="D295" s="247" t="s">
        <v>29</v>
      </c>
      <c r="E295" s="316">
        <v>3</v>
      </c>
      <c r="F295" s="316">
        <v>0</v>
      </c>
      <c r="G295" s="317">
        <f>E295*F295</f>
        <v>0</v>
      </c>
      <c r="H295" s="233"/>
      <c r="I295" s="233"/>
      <c r="J295" s="231"/>
    </row>
    <row r="296" spans="1:10" s="229" customFormat="1">
      <c r="A296" s="304" t="s">
        <v>505</v>
      </c>
      <c r="B296" s="249" t="s">
        <v>6</v>
      </c>
      <c r="C296" s="252" t="s">
        <v>828</v>
      </c>
      <c r="D296" s="249" t="s">
        <v>6</v>
      </c>
      <c r="E296" s="309"/>
      <c r="F296" s="309"/>
      <c r="G296" s="309"/>
      <c r="H296" s="233"/>
      <c r="I296" s="233"/>
      <c r="J296" s="231"/>
    </row>
    <row r="297" spans="1:10" s="229" customFormat="1">
      <c r="A297" s="304" t="s">
        <v>506</v>
      </c>
      <c r="B297" s="247" t="s">
        <v>829</v>
      </c>
      <c r="C297" s="253" t="s">
        <v>830</v>
      </c>
      <c r="D297" s="247" t="s">
        <v>29</v>
      </c>
      <c r="E297" s="316">
        <v>3</v>
      </c>
      <c r="F297" s="316">
        <v>0</v>
      </c>
      <c r="G297" s="317">
        <f>E297*F297</f>
        <v>0</v>
      </c>
      <c r="H297" s="233"/>
      <c r="I297" s="233"/>
      <c r="J297" s="231"/>
    </row>
    <row r="298" spans="1:10" s="229" customFormat="1">
      <c r="A298" s="304" t="s">
        <v>507</v>
      </c>
      <c r="B298" s="249" t="s">
        <v>6</v>
      </c>
      <c r="C298" s="252" t="s">
        <v>831</v>
      </c>
      <c r="D298" s="249" t="s">
        <v>6</v>
      </c>
      <c r="E298" s="309"/>
      <c r="F298" s="309"/>
      <c r="G298" s="309"/>
      <c r="H298" s="233"/>
      <c r="I298" s="233"/>
      <c r="J298" s="231"/>
    </row>
    <row r="299" spans="1:10" s="229" customFormat="1">
      <c r="A299" s="304" t="s">
        <v>508</v>
      </c>
      <c r="B299" s="247" t="s">
        <v>832</v>
      </c>
      <c r="C299" s="253" t="s">
        <v>833</v>
      </c>
      <c r="D299" s="247" t="s">
        <v>29</v>
      </c>
      <c r="E299" s="316">
        <v>3</v>
      </c>
      <c r="F299" s="316">
        <v>0</v>
      </c>
      <c r="G299" s="317">
        <f>E299*F299</f>
        <v>0</v>
      </c>
      <c r="H299" s="233"/>
      <c r="I299" s="233"/>
      <c r="J299" s="231"/>
    </row>
    <row r="300" spans="1:10" s="229" customFormat="1">
      <c r="A300" s="304" t="s">
        <v>509</v>
      </c>
      <c r="B300" s="249" t="s">
        <v>6</v>
      </c>
      <c r="C300" s="252" t="s">
        <v>163</v>
      </c>
      <c r="D300" s="249" t="s">
        <v>6</v>
      </c>
      <c r="E300" s="309"/>
      <c r="F300" s="309"/>
      <c r="G300" s="309"/>
      <c r="H300" s="233"/>
      <c r="I300" s="233"/>
      <c r="J300" s="231"/>
    </row>
    <row r="301" spans="1:10" s="229" customFormat="1">
      <c r="A301" s="304" t="s">
        <v>510</v>
      </c>
      <c r="B301" s="247" t="s">
        <v>834</v>
      </c>
      <c r="C301" s="253" t="s">
        <v>835</v>
      </c>
      <c r="D301" s="247" t="s">
        <v>29</v>
      </c>
      <c r="E301" s="316">
        <v>3</v>
      </c>
      <c r="F301" s="316">
        <v>0</v>
      </c>
      <c r="G301" s="317">
        <f>E301*F301</f>
        <v>0</v>
      </c>
      <c r="H301" s="233"/>
      <c r="I301" s="233"/>
      <c r="J301" s="231"/>
    </row>
    <row r="302" spans="1:10" s="255" customFormat="1">
      <c r="A302" s="304" t="s">
        <v>511</v>
      </c>
      <c r="B302" s="256"/>
      <c r="C302" s="262"/>
      <c r="D302" s="256"/>
      <c r="E302" s="316"/>
      <c r="F302" s="316"/>
      <c r="G302" s="317"/>
      <c r="H302" s="259"/>
      <c r="I302" s="259"/>
      <c r="J302" s="257"/>
    </row>
    <row r="303" spans="1:10" s="255" customFormat="1">
      <c r="A303" s="304" t="s">
        <v>512</v>
      </c>
      <c r="B303" s="269" t="s">
        <v>6</v>
      </c>
      <c r="C303" s="263" t="s">
        <v>855</v>
      </c>
      <c r="D303" s="269" t="s">
        <v>6</v>
      </c>
      <c r="E303" s="310"/>
      <c r="F303" s="310"/>
      <c r="G303" s="310"/>
      <c r="H303" s="259"/>
      <c r="I303" s="259"/>
      <c r="J303" s="257"/>
    </row>
    <row r="304" spans="1:10" s="255" customFormat="1">
      <c r="A304" s="304" t="s">
        <v>513</v>
      </c>
      <c r="B304" s="267" t="s">
        <v>6</v>
      </c>
      <c r="C304" s="270" t="s">
        <v>858</v>
      </c>
      <c r="D304" s="267" t="s">
        <v>6</v>
      </c>
      <c r="E304" s="309"/>
      <c r="F304" s="309"/>
      <c r="G304" s="309"/>
      <c r="H304" s="259"/>
      <c r="I304" s="259"/>
      <c r="J304" s="257"/>
    </row>
    <row r="305" spans="1:10" s="255" customFormat="1">
      <c r="A305" s="304" t="s">
        <v>514</v>
      </c>
      <c r="B305" s="267" t="s">
        <v>6</v>
      </c>
      <c r="C305" s="270" t="s">
        <v>853</v>
      </c>
      <c r="D305" s="267" t="s">
        <v>6</v>
      </c>
      <c r="E305" s="309"/>
      <c r="F305" s="309"/>
      <c r="G305" s="309"/>
      <c r="H305" s="259"/>
      <c r="I305" s="259"/>
      <c r="J305" s="257"/>
    </row>
    <row r="306" spans="1:10" s="255" customFormat="1">
      <c r="A306" s="304" t="s">
        <v>515</v>
      </c>
      <c r="B306" s="267" t="s">
        <v>6</v>
      </c>
      <c r="C306" s="270" t="s">
        <v>856</v>
      </c>
      <c r="D306" s="267" t="s">
        <v>6</v>
      </c>
      <c r="E306" s="309"/>
      <c r="F306" s="309"/>
      <c r="G306" s="309"/>
      <c r="H306" s="259"/>
      <c r="I306" s="259"/>
      <c r="J306" s="257"/>
    </row>
    <row r="307" spans="1:10" s="255" customFormat="1" ht="25.5" customHeight="1">
      <c r="A307" s="304" t="s">
        <v>516</v>
      </c>
      <c r="B307" s="265" t="s">
        <v>6</v>
      </c>
      <c r="C307" s="271" t="s">
        <v>857</v>
      </c>
      <c r="D307" s="265" t="s">
        <v>29</v>
      </c>
      <c r="E307" s="316">
        <v>2</v>
      </c>
      <c r="F307" s="316">
        <v>0</v>
      </c>
      <c r="G307" s="317">
        <f>E307*F307</f>
        <v>0</v>
      </c>
      <c r="H307" s="259"/>
      <c r="I307" s="259"/>
      <c r="J307" s="257"/>
    </row>
    <row r="308" spans="1:10" s="255" customFormat="1">
      <c r="A308" s="304" t="s">
        <v>517</v>
      </c>
      <c r="B308" s="265" t="s">
        <v>6</v>
      </c>
      <c r="C308" s="271" t="s">
        <v>847</v>
      </c>
      <c r="D308" s="265" t="s">
        <v>29</v>
      </c>
      <c r="E308" s="316">
        <v>2</v>
      </c>
      <c r="F308" s="316">
        <v>0</v>
      </c>
      <c r="G308" s="317">
        <f>E308*F308</f>
        <v>0</v>
      </c>
      <c r="H308" s="259"/>
      <c r="I308" s="259"/>
      <c r="J308" s="257"/>
    </row>
    <row r="309" spans="1:10" s="255" customFormat="1">
      <c r="A309" s="304" t="s">
        <v>518</v>
      </c>
      <c r="B309" s="267" t="s">
        <v>6</v>
      </c>
      <c r="C309" s="270" t="s">
        <v>848</v>
      </c>
      <c r="D309" s="267" t="s">
        <v>6</v>
      </c>
      <c r="E309" s="309"/>
      <c r="F309" s="309"/>
      <c r="G309" s="309"/>
      <c r="H309" s="259"/>
      <c r="I309" s="259"/>
      <c r="J309" s="257"/>
    </row>
    <row r="310" spans="1:10" s="229" customFormat="1">
      <c r="A310" s="304" t="s">
        <v>519</v>
      </c>
      <c r="B310" s="265" t="s">
        <v>854</v>
      </c>
      <c r="C310" s="271" t="s">
        <v>859</v>
      </c>
      <c r="D310" s="265" t="s">
        <v>29</v>
      </c>
      <c r="E310" s="316">
        <v>2</v>
      </c>
      <c r="F310" s="316">
        <v>0</v>
      </c>
      <c r="G310" s="317">
        <f>E310*F310</f>
        <v>0</v>
      </c>
      <c r="H310" s="233"/>
      <c r="I310" s="233"/>
      <c r="J310" s="231"/>
    </row>
    <row r="311" spans="1:10" s="255" customFormat="1">
      <c r="A311" s="304" t="s">
        <v>520</v>
      </c>
      <c r="B311" s="256"/>
      <c r="C311" s="262"/>
      <c r="D311" s="256"/>
      <c r="E311" s="316"/>
      <c r="F311" s="316"/>
      <c r="G311" s="316"/>
      <c r="H311" s="259"/>
      <c r="I311" s="259"/>
      <c r="J311" s="257"/>
    </row>
    <row r="312" spans="1:10" s="255" customFormat="1">
      <c r="A312" s="304" t="s">
        <v>521</v>
      </c>
      <c r="B312" s="256"/>
      <c r="C312" s="262"/>
      <c r="D312" s="256"/>
      <c r="E312" s="316"/>
      <c r="F312" s="316"/>
      <c r="G312" s="316"/>
      <c r="H312" s="259"/>
      <c r="I312" s="259"/>
      <c r="J312" s="257"/>
    </row>
    <row r="313" spans="1:10" s="246" customFormat="1">
      <c r="A313" s="304" t="s">
        <v>522</v>
      </c>
      <c r="B313" s="260" t="s">
        <v>6</v>
      </c>
      <c r="C313" s="263" t="s">
        <v>852</v>
      </c>
      <c r="D313" s="260" t="s">
        <v>6</v>
      </c>
      <c r="E313" s="310"/>
      <c r="F313" s="310"/>
      <c r="G313" s="310"/>
      <c r="H313" s="250"/>
      <c r="I313" s="250"/>
      <c r="J313" s="248"/>
    </row>
    <row r="314" spans="1:10" s="246" customFormat="1" ht="15" customHeight="1">
      <c r="A314" s="304" t="s">
        <v>523</v>
      </c>
      <c r="B314" s="258" t="s">
        <v>6</v>
      </c>
      <c r="C314" s="261" t="s">
        <v>846</v>
      </c>
      <c r="D314" s="258" t="s">
        <v>6</v>
      </c>
      <c r="E314" s="309"/>
      <c r="F314" s="309"/>
      <c r="G314" s="309"/>
      <c r="H314" s="250"/>
      <c r="I314" s="250"/>
      <c r="J314" s="248"/>
    </row>
    <row r="315" spans="1:10" s="246" customFormat="1">
      <c r="A315" s="304" t="s">
        <v>524</v>
      </c>
      <c r="B315" s="258" t="s">
        <v>6</v>
      </c>
      <c r="C315" s="261" t="s">
        <v>850</v>
      </c>
      <c r="D315" s="258" t="s">
        <v>6</v>
      </c>
      <c r="E315" s="309"/>
      <c r="F315" s="309"/>
      <c r="G315" s="309"/>
      <c r="H315" s="250"/>
      <c r="I315" s="250"/>
      <c r="J315" s="248"/>
    </row>
    <row r="316" spans="1:10" s="255" customFormat="1">
      <c r="A316" s="304" t="s">
        <v>525</v>
      </c>
      <c r="B316" s="258"/>
      <c r="C316" s="261" t="s">
        <v>851</v>
      </c>
      <c r="D316" s="258"/>
      <c r="E316" s="309"/>
      <c r="F316" s="309"/>
      <c r="G316" s="309"/>
      <c r="H316" s="259"/>
      <c r="I316" s="259"/>
      <c r="J316" s="257"/>
    </row>
    <row r="317" spans="1:10" s="246" customFormat="1" ht="34.5">
      <c r="A317" s="304" t="s">
        <v>526</v>
      </c>
      <c r="B317" s="256" t="s">
        <v>6</v>
      </c>
      <c r="C317" s="271" t="s">
        <v>860</v>
      </c>
      <c r="D317" s="256" t="s">
        <v>29</v>
      </c>
      <c r="E317" s="316">
        <v>1</v>
      </c>
      <c r="F317" s="316">
        <v>0</v>
      </c>
      <c r="G317" s="317">
        <f>E317*F317</f>
        <v>0</v>
      </c>
      <c r="H317" s="250"/>
      <c r="I317" s="250"/>
      <c r="J317" s="248"/>
    </row>
    <row r="318" spans="1:10" s="246" customFormat="1">
      <c r="A318" s="304" t="s">
        <v>527</v>
      </c>
      <c r="B318" s="256" t="s">
        <v>6</v>
      </c>
      <c r="C318" s="262" t="s">
        <v>847</v>
      </c>
      <c r="D318" s="256" t="s">
        <v>29</v>
      </c>
      <c r="E318" s="316">
        <v>1</v>
      </c>
      <c r="F318" s="316">
        <v>0</v>
      </c>
      <c r="G318" s="317">
        <f>E318*F318</f>
        <v>0</v>
      </c>
      <c r="H318" s="250"/>
      <c r="I318" s="250"/>
      <c r="J318" s="248"/>
    </row>
    <row r="319" spans="1:10" s="246" customFormat="1">
      <c r="A319" s="304" t="s">
        <v>528</v>
      </c>
      <c r="B319" s="258" t="s">
        <v>6</v>
      </c>
      <c r="C319" s="261" t="s">
        <v>848</v>
      </c>
      <c r="D319" s="258" t="s">
        <v>6</v>
      </c>
      <c r="E319" s="309"/>
      <c r="F319" s="309"/>
      <c r="G319" s="309"/>
      <c r="H319" s="250"/>
      <c r="I319" s="250"/>
      <c r="J319" s="248"/>
    </row>
    <row r="320" spans="1:10" s="246" customFormat="1">
      <c r="A320" s="304" t="s">
        <v>529</v>
      </c>
      <c r="B320" s="265" t="s">
        <v>849</v>
      </c>
      <c r="C320" s="262" t="s">
        <v>82</v>
      </c>
      <c r="D320" s="256" t="s">
        <v>29</v>
      </c>
      <c r="E320" s="316">
        <v>1</v>
      </c>
      <c r="F320" s="316">
        <v>0</v>
      </c>
      <c r="G320" s="317">
        <f>E320*F320</f>
        <v>0</v>
      </c>
      <c r="H320" s="250"/>
      <c r="I320" s="250"/>
      <c r="J320" s="248"/>
    </row>
    <row r="321" spans="1:10" s="77" customFormat="1">
      <c r="A321" s="304" t="s">
        <v>530</v>
      </c>
      <c r="B321" s="81"/>
      <c r="C321" s="126"/>
      <c r="D321" s="125"/>
      <c r="E321" s="316"/>
      <c r="F321" s="316"/>
      <c r="G321" s="317"/>
      <c r="H321" s="79"/>
      <c r="I321" s="79"/>
      <c r="J321" s="78"/>
    </row>
    <row r="322" spans="1:10" s="77" customFormat="1">
      <c r="A322" s="304" t="s">
        <v>531</v>
      </c>
      <c r="B322" s="88" t="s">
        <v>6</v>
      </c>
      <c r="C322" s="128" t="s">
        <v>668</v>
      </c>
      <c r="D322" s="127" t="s">
        <v>6</v>
      </c>
      <c r="E322" s="318"/>
      <c r="F322" s="318"/>
      <c r="G322" s="318"/>
      <c r="H322" s="79"/>
      <c r="I322" s="79"/>
      <c r="J322" s="78"/>
    </row>
    <row r="323" spans="1:10" s="77" customFormat="1">
      <c r="A323" s="304" t="s">
        <v>532</v>
      </c>
      <c r="B323" s="86" t="s">
        <v>6</v>
      </c>
      <c r="C323" s="193" t="s">
        <v>669</v>
      </c>
      <c r="D323" s="123" t="s">
        <v>6</v>
      </c>
      <c r="E323" s="309"/>
      <c r="F323" s="309"/>
      <c r="G323" s="309"/>
      <c r="H323" s="79"/>
      <c r="I323" s="79"/>
      <c r="J323" s="78"/>
    </row>
    <row r="324" spans="1:10" s="77" customFormat="1" ht="23.25">
      <c r="A324" s="304" t="s">
        <v>533</v>
      </c>
      <c r="B324" s="84" t="s">
        <v>6</v>
      </c>
      <c r="C324" s="126" t="s">
        <v>670</v>
      </c>
      <c r="D324" s="125" t="s">
        <v>29</v>
      </c>
      <c r="E324" s="316">
        <v>3</v>
      </c>
      <c r="F324" s="316">
        <v>0</v>
      </c>
      <c r="G324" s="317">
        <f>E324*F324</f>
        <v>0</v>
      </c>
      <c r="H324" s="79"/>
      <c r="I324" s="79"/>
      <c r="J324" s="78"/>
    </row>
    <row r="325" spans="1:10" s="77" customFormat="1">
      <c r="A325" s="304" t="s">
        <v>534</v>
      </c>
      <c r="B325" s="86" t="s">
        <v>6</v>
      </c>
      <c r="C325" s="124" t="s">
        <v>671</v>
      </c>
      <c r="D325" s="123" t="s">
        <v>6</v>
      </c>
      <c r="E325" s="309"/>
      <c r="F325" s="309"/>
      <c r="G325" s="309"/>
      <c r="H325" s="79"/>
      <c r="I325" s="79"/>
      <c r="J325" s="78"/>
    </row>
    <row r="326" spans="1:10" s="77" customFormat="1">
      <c r="A326" s="304" t="s">
        <v>535</v>
      </c>
      <c r="B326" s="265" t="s">
        <v>673</v>
      </c>
      <c r="C326" s="126" t="s">
        <v>672</v>
      </c>
      <c r="D326" s="125" t="s">
        <v>29</v>
      </c>
      <c r="E326" s="316">
        <v>3</v>
      </c>
      <c r="F326" s="316">
        <v>0</v>
      </c>
      <c r="G326" s="317">
        <f>E326*F326</f>
        <v>0</v>
      </c>
      <c r="H326" s="79"/>
      <c r="I326" s="79"/>
      <c r="J326" s="78"/>
    </row>
    <row r="327" spans="1:10" s="77" customFormat="1">
      <c r="A327" s="304" t="s">
        <v>536</v>
      </c>
      <c r="B327" s="81"/>
      <c r="C327" s="126"/>
      <c r="D327" s="125"/>
      <c r="E327" s="316"/>
      <c r="F327" s="316"/>
      <c r="G327" s="317"/>
      <c r="H327" s="79"/>
      <c r="I327" s="79"/>
      <c r="J327" s="78"/>
    </row>
    <row r="328" spans="1:10" s="83" customFormat="1">
      <c r="A328" s="304" t="s">
        <v>537</v>
      </c>
      <c r="B328" s="95" t="s">
        <v>6</v>
      </c>
      <c r="C328" s="135" t="s">
        <v>674</v>
      </c>
      <c r="D328" s="132" t="s">
        <v>6</v>
      </c>
      <c r="E328" s="310"/>
      <c r="F328" s="310"/>
      <c r="G328" s="310"/>
      <c r="H328" s="87"/>
      <c r="I328" s="87"/>
      <c r="J328" s="85"/>
    </row>
    <row r="329" spans="1:10" s="83" customFormat="1">
      <c r="A329" s="304" t="s">
        <v>538</v>
      </c>
      <c r="B329" s="93" t="s">
        <v>6</v>
      </c>
      <c r="C329" s="193" t="s">
        <v>861</v>
      </c>
      <c r="D329" s="123" t="s">
        <v>6</v>
      </c>
      <c r="E329" s="309"/>
      <c r="F329" s="309"/>
      <c r="G329" s="309"/>
      <c r="H329" s="87"/>
      <c r="I329" s="87"/>
      <c r="J329" s="85"/>
    </row>
    <row r="330" spans="1:10" s="83" customFormat="1">
      <c r="A330" s="304" t="s">
        <v>539</v>
      </c>
      <c r="B330" s="90" t="s">
        <v>6</v>
      </c>
      <c r="C330" s="192" t="s">
        <v>862</v>
      </c>
      <c r="D330" s="125" t="s">
        <v>29</v>
      </c>
      <c r="E330" s="316">
        <v>21</v>
      </c>
      <c r="F330" s="316">
        <v>0</v>
      </c>
      <c r="G330" s="317">
        <f>E330*F330</f>
        <v>0</v>
      </c>
      <c r="H330" s="87"/>
      <c r="I330" s="87"/>
      <c r="J330" s="85"/>
    </row>
    <row r="331" spans="1:10" s="83" customFormat="1">
      <c r="A331" s="304" t="s">
        <v>540</v>
      </c>
      <c r="B331" s="93" t="s">
        <v>6</v>
      </c>
      <c r="C331" s="124" t="s">
        <v>675</v>
      </c>
      <c r="D331" s="123" t="s">
        <v>6</v>
      </c>
      <c r="E331" s="309"/>
      <c r="F331" s="309"/>
      <c r="G331" s="309"/>
      <c r="H331" s="87"/>
      <c r="I331" s="87"/>
      <c r="J331" s="85"/>
    </row>
    <row r="332" spans="1:10" s="83" customFormat="1">
      <c r="A332" s="304" t="s">
        <v>541</v>
      </c>
      <c r="B332" s="90" t="s">
        <v>6</v>
      </c>
      <c r="C332" s="192" t="s">
        <v>863</v>
      </c>
      <c r="D332" s="125" t="s">
        <v>29</v>
      </c>
      <c r="E332" s="316">
        <v>18</v>
      </c>
      <c r="F332" s="316">
        <v>0</v>
      </c>
      <c r="G332" s="317">
        <f>E332*F332</f>
        <v>0</v>
      </c>
      <c r="H332" s="87"/>
      <c r="I332" s="87"/>
      <c r="J332" s="85"/>
    </row>
    <row r="333" spans="1:10" s="83" customFormat="1">
      <c r="A333" s="304" t="s">
        <v>542</v>
      </c>
      <c r="B333" s="93" t="s">
        <v>6</v>
      </c>
      <c r="C333" s="124" t="s">
        <v>676</v>
      </c>
      <c r="D333" s="123" t="s">
        <v>6</v>
      </c>
      <c r="E333" s="309"/>
      <c r="F333" s="309"/>
      <c r="G333" s="309"/>
      <c r="H333" s="87"/>
      <c r="I333" s="87"/>
      <c r="J333" s="85"/>
    </row>
    <row r="334" spans="1:10" s="83" customFormat="1" ht="23.25">
      <c r="A334" s="304" t="s">
        <v>543</v>
      </c>
      <c r="B334" s="90" t="s">
        <v>6</v>
      </c>
      <c r="C334" s="192" t="s">
        <v>864</v>
      </c>
      <c r="D334" s="125" t="s">
        <v>29</v>
      </c>
      <c r="E334" s="316">
        <v>15</v>
      </c>
      <c r="F334" s="316">
        <v>0</v>
      </c>
      <c r="G334" s="317">
        <f>E334*F334</f>
        <v>0</v>
      </c>
      <c r="H334" s="87"/>
      <c r="I334" s="87"/>
      <c r="J334" s="85"/>
    </row>
    <row r="335" spans="1:10" s="83" customFormat="1">
      <c r="A335" s="304" t="s">
        <v>544</v>
      </c>
      <c r="B335" s="93" t="s">
        <v>6</v>
      </c>
      <c r="C335" s="124" t="s">
        <v>677</v>
      </c>
      <c r="D335" s="123" t="s">
        <v>6</v>
      </c>
      <c r="E335" s="309"/>
      <c r="F335" s="309"/>
      <c r="G335" s="309"/>
      <c r="H335" s="87"/>
      <c r="I335" s="87"/>
      <c r="J335" s="85"/>
    </row>
    <row r="336" spans="1:10" s="83" customFormat="1">
      <c r="A336" s="304" t="s">
        <v>545</v>
      </c>
      <c r="B336" s="90" t="s">
        <v>6</v>
      </c>
      <c r="C336" s="126" t="s">
        <v>678</v>
      </c>
      <c r="D336" s="125" t="s">
        <v>29</v>
      </c>
      <c r="E336" s="316">
        <v>12</v>
      </c>
      <c r="F336" s="316">
        <v>0</v>
      </c>
      <c r="G336" s="317">
        <f>E336*F336</f>
        <v>0</v>
      </c>
      <c r="H336" s="87"/>
      <c r="I336" s="87"/>
      <c r="J336" s="85"/>
    </row>
    <row r="337" spans="1:10" s="83" customFormat="1">
      <c r="A337" s="304" t="s">
        <v>546</v>
      </c>
      <c r="B337" s="93" t="s">
        <v>6</v>
      </c>
      <c r="C337" s="124" t="s">
        <v>679</v>
      </c>
      <c r="D337" s="123" t="s">
        <v>6</v>
      </c>
      <c r="E337" s="309"/>
      <c r="F337" s="309"/>
      <c r="G337" s="309"/>
      <c r="H337" s="87"/>
      <c r="I337" s="87"/>
      <c r="J337" s="85"/>
    </row>
    <row r="338" spans="1:10" s="83" customFormat="1">
      <c r="A338" s="304" t="s">
        <v>547</v>
      </c>
      <c r="B338" s="93" t="s">
        <v>6</v>
      </c>
      <c r="C338" s="124" t="s">
        <v>680</v>
      </c>
      <c r="D338" s="123" t="s">
        <v>6</v>
      </c>
      <c r="E338" s="309"/>
      <c r="F338" s="309"/>
      <c r="G338" s="309"/>
      <c r="H338" s="87"/>
      <c r="I338" s="87"/>
      <c r="J338" s="85"/>
    </row>
    <row r="339" spans="1:10" s="83" customFormat="1" ht="23.25">
      <c r="A339" s="304" t="s">
        <v>548</v>
      </c>
      <c r="B339" s="90" t="s">
        <v>6</v>
      </c>
      <c r="C339" s="126" t="s">
        <v>681</v>
      </c>
      <c r="D339" s="125" t="s">
        <v>29</v>
      </c>
      <c r="E339" s="316">
        <v>18</v>
      </c>
      <c r="F339" s="316">
        <v>0</v>
      </c>
      <c r="G339" s="317">
        <f>E339*F339</f>
        <v>0</v>
      </c>
      <c r="H339" s="87"/>
      <c r="I339" s="87"/>
      <c r="J339" s="85"/>
    </row>
    <row r="340" spans="1:10" s="83" customFormat="1">
      <c r="A340" s="304" t="s">
        <v>549</v>
      </c>
      <c r="B340" s="93" t="s">
        <v>6</v>
      </c>
      <c r="C340" s="193" t="s">
        <v>865</v>
      </c>
      <c r="D340" s="123" t="s">
        <v>6</v>
      </c>
      <c r="E340" s="309"/>
      <c r="F340" s="309"/>
      <c r="G340" s="309"/>
      <c r="H340" s="87"/>
      <c r="I340" s="87"/>
      <c r="J340" s="85"/>
    </row>
    <row r="341" spans="1:10" s="83" customFormat="1" ht="34.5">
      <c r="A341" s="304" t="s">
        <v>550</v>
      </c>
      <c r="B341" s="90" t="s">
        <v>6</v>
      </c>
      <c r="C341" s="192" t="s">
        <v>866</v>
      </c>
      <c r="D341" s="125" t="s">
        <v>29</v>
      </c>
      <c r="E341" s="316">
        <v>18</v>
      </c>
      <c r="F341" s="316">
        <v>0</v>
      </c>
      <c r="G341" s="317">
        <f>E341*F341</f>
        <v>0</v>
      </c>
      <c r="H341" s="87"/>
      <c r="I341" s="87"/>
      <c r="J341" s="85"/>
    </row>
    <row r="342" spans="1:10" s="83" customFormat="1">
      <c r="A342" s="304" t="s">
        <v>551</v>
      </c>
      <c r="B342" s="93" t="s">
        <v>6</v>
      </c>
      <c r="C342" s="124" t="s">
        <v>156</v>
      </c>
      <c r="D342" s="123" t="s">
        <v>6</v>
      </c>
      <c r="E342" s="309"/>
      <c r="F342" s="309"/>
      <c r="G342" s="309"/>
      <c r="H342" s="87"/>
      <c r="I342" s="87"/>
      <c r="J342" s="85"/>
    </row>
    <row r="343" spans="1:10" s="83" customFormat="1">
      <c r="A343" s="304" t="s">
        <v>552</v>
      </c>
      <c r="B343" s="90" t="s">
        <v>157</v>
      </c>
      <c r="C343" s="126" t="s">
        <v>158</v>
      </c>
      <c r="D343" s="125" t="s">
        <v>29</v>
      </c>
      <c r="E343" s="316">
        <f>SUM(E330,E332,E334,E336,E339,E341)</f>
        <v>102</v>
      </c>
      <c r="F343" s="316">
        <v>0</v>
      </c>
      <c r="G343" s="317">
        <f>E343*F343</f>
        <v>0</v>
      </c>
      <c r="H343" s="87"/>
      <c r="I343" s="87"/>
      <c r="J343" s="85"/>
    </row>
    <row r="344" spans="1:10">
      <c r="A344" s="304" t="s">
        <v>553</v>
      </c>
      <c r="B344" s="3" t="s">
        <v>6</v>
      </c>
      <c r="C344" s="126" t="s">
        <v>6</v>
      </c>
      <c r="D344" s="125" t="s">
        <v>6</v>
      </c>
      <c r="E344" s="316"/>
      <c r="F344" s="316"/>
      <c r="G344" s="316"/>
      <c r="H344" s="10"/>
      <c r="I344" s="10"/>
    </row>
    <row r="345" spans="1:10">
      <c r="A345" s="304" t="s">
        <v>554</v>
      </c>
      <c r="B345" s="8" t="s">
        <v>6</v>
      </c>
      <c r="C345" s="124" t="s">
        <v>167</v>
      </c>
      <c r="D345" s="123" t="s">
        <v>6</v>
      </c>
      <c r="E345" s="309"/>
      <c r="F345" s="309"/>
      <c r="G345" s="309"/>
      <c r="H345" s="9"/>
      <c r="I345" s="9"/>
    </row>
    <row r="346" spans="1:10">
      <c r="A346" s="304" t="s">
        <v>555</v>
      </c>
      <c r="B346" s="265" t="s">
        <v>867</v>
      </c>
      <c r="C346" s="192" t="s">
        <v>726</v>
      </c>
      <c r="D346" s="125" t="s">
        <v>100</v>
      </c>
      <c r="E346" s="316">
        <v>0.4</v>
      </c>
      <c r="F346" s="316">
        <f>SUM(G215:G343)*0.01</f>
        <v>0</v>
      </c>
      <c r="G346" s="317">
        <f>E346*F346</f>
        <v>0</v>
      </c>
      <c r="H346" s="10">
        <v>0</v>
      </c>
      <c r="I346" s="10">
        <v>0</v>
      </c>
    </row>
    <row r="347" spans="1:10">
      <c r="A347" s="304" t="s">
        <v>556</v>
      </c>
      <c r="B347" s="6" t="s">
        <v>6</v>
      </c>
      <c r="C347" s="122" t="s">
        <v>168</v>
      </c>
      <c r="D347" s="121" t="s">
        <v>6</v>
      </c>
      <c r="E347" s="315"/>
      <c r="F347" s="315"/>
      <c r="G347" s="315">
        <f>SUM(G215:G346)</f>
        <v>0</v>
      </c>
      <c r="H347" s="7"/>
      <c r="I347" s="7">
        <v>578.45000000000005</v>
      </c>
    </row>
    <row r="348" spans="1:10">
      <c r="A348" s="304" t="s">
        <v>557</v>
      </c>
      <c r="B348" s="3" t="s">
        <v>6</v>
      </c>
      <c r="C348" s="126" t="s">
        <v>6</v>
      </c>
      <c r="D348" s="125" t="s">
        <v>6</v>
      </c>
      <c r="E348" s="316"/>
      <c r="F348" s="316"/>
      <c r="G348" s="316"/>
      <c r="H348" s="10"/>
      <c r="I348" s="10"/>
    </row>
    <row r="349" spans="1:10">
      <c r="A349" s="304" t="s">
        <v>558</v>
      </c>
      <c r="B349" s="6" t="s">
        <v>6</v>
      </c>
      <c r="C349" s="122" t="s">
        <v>169</v>
      </c>
      <c r="D349" s="121" t="s">
        <v>6</v>
      </c>
      <c r="E349" s="315"/>
      <c r="F349" s="315"/>
      <c r="G349" s="315"/>
      <c r="H349" s="7"/>
      <c r="I349" s="7"/>
    </row>
    <row r="350" spans="1:10">
      <c r="A350" s="304" t="s">
        <v>559</v>
      </c>
      <c r="B350" s="8" t="s">
        <v>6</v>
      </c>
      <c r="C350" s="124" t="s">
        <v>170</v>
      </c>
      <c r="D350" s="123" t="s">
        <v>6</v>
      </c>
      <c r="E350" s="309"/>
      <c r="F350" s="309"/>
      <c r="G350" s="309"/>
      <c r="H350" s="9"/>
      <c r="I350" s="9"/>
    </row>
    <row r="351" spans="1:10">
      <c r="A351" s="304" t="s">
        <v>560</v>
      </c>
      <c r="B351" s="3" t="s">
        <v>6</v>
      </c>
      <c r="C351" s="126" t="s">
        <v>628</v>
      </c>
      <c r="D351" s="125" t="s">
        <v>52</v>
      </c>
      <c r="E351" s="316">
        <v>72</v>
      </c>
      <c r="F351" s="316">
        <v>0</v>
      </c>
      <c r="G351" s="317">
        <f>E351*F351</f>
        <v>0</v>
      </c>
      <c r="H351" s="10">
        <v>1</v>
      </c>
      <c r="I351" s="10">
        <v>300</v>
      </c>
    </row>
    <row r="352" spans="1:10">
      <c r="A352" s="304" t="s">
        <v>561</v>
      </c>
      <c r="B352" s="8" t="s">
        <v>6</v>
      </c>
      <c r="C352" s="124" t="s">
        <v>171</v>
      </c>
      <c r="D352" s="123" t="s">
        <v>6</v>
      </c>
      <c r="E352" s="309"/>
      <c r="F352" s="309"/>
      <c r="G352" s="309"/>
      <c r="H352" s="9"/>
      <c r="I352" s="9"/>
    </row>
    <row r="353" spans="1:10">
      <c r="A353" s="304" t="s">
        <v>562</v>
      </c>
      <c r="B353" s="3" t="s">
        <v>6</v>
      </c>
      <c r="C353" s="126" t="s">
        <v>629</v>
      </c>
      <c r="D353" s="125" t="s">
        <v>52</v>
      </c>
      <c r="E353" s="316">
        <v>72</v>
      </c>
      <c r="F353" s="316">
        <v>0</v>
      </c>
      <c r="G353" s="317">
        <f>E353*F353</f>
        <v>0</v>
      </c>
      <c r="H353" s="10">
        <v>0</v>
      </c>
      <c r="I353" s="10">
        <v>0</v>
      </c>
    </row>
    <row r="354" spans="1:10">
      <c r="A354" s="304" t="s">
        <v>563</v>
      </c>
      <c r="B354" s="3" t="s">
        <v>6</v>
      </c>
      <c r="C354" s="126" t="s">
        <v>6</v>
      </c>
      <c r="D354" s="125" t="s">
        <v>6</v>
      </c>
      <c r="E354" s="316"/>
      <c r="F354" s="316"/>
      <c r="G354" s="316"/>
      <c r="H354" s="10"/>
      <c r="I354" s="10"/>
    </row>
    <row r="355" spans="1:10">
      <c r="A355" s="304" t="s">
        <v>564</v>
      </c>
      <c r="B355" s="8" t="s">
        <v>6</v>
      </c>
      <c r="C355" s="124" t="s">
        <v>172</v>
      </c>
      <c r="D355" s="123" t="s">
        <v>6</v>
      </c>
      <c r="E355" s="309"/>
      <c r="F355" s="309"/>
      <c r="G355" s="309"/>
      <c r="H355" s="9"/>
      <c r="I355" s="9"/>
    </row>
    <row r="356" spans="1:10">
      <c r="A356" s="304" t="s">
        <v>565</v>
      </c>
      <c r="B356" s="265" t="s">
        <v>868</v>
      </c>
      <c r="C356" s="192" t="s">
        <v>735</v>
      </c>
      <c r="D356" s="125" t="s">
        <v>100</v>
      </c>
      <c r="E356" s="316">
        <v>2.5499999999999998</v>
      </c>
      <c r="F356" s="316">
        <f>SUM(G350:G354)*0.01</f>
        <v>0</v>
      </c>
      <c r="G356" s="317">
        <f>E356*F356</f>
        <v>0</v>
      </c>
      <c r="H356" s="10">
        <v>0</v>
      </c>
      <c r="I356" s="10">
        <v>0</v>
      </c>
    </row>
    <row r="357" spans="1:10">
      <c r="A357" s="304" t="s">
        <v>566</v>
      </c>
      <c r="B357" s="6" t="s">
        <v>6</v>
      </c>
      <c r="C357" s="122" t="s">
        <v>173</v>
      </c>
      <c r="D357" s="121" t="s">
        <v>6</v>
      </c>
      <c r="E357" s="315"/>
      <c r="F357" s="315"/>
      <c r="G357" s="315">
        <f>SUM(G350:G356)</f>
        <v>0</v>
      </c>
      <c r="H357" s="7"/>
      <c r="I357" s="7">
        <v>977.07</v>
      </c>
    </row>
    <row r="358" spans="1:10">
      <c r="A358" s="304" t="s">
        <v>567</v>
      </c>
      <c r="B358" s="3" t="s">
        <v>6</v>
      </c>
      <c r="C358" s="126" t="s">
        <v>6</v>
      </c>
      <c r="D358" s="125" t="s">
        <v>6</v>
      </c>
      <c r="E358" s="316"/>
      <c r="F358" s="316"/>
      <c r="G358" s="316"/>
      <c r="H358" s="10"/>
      <c r="I358" s="10"/>
    </row>
    <row r="359" spans="1:10">
      <c r="A359" s="304" t="s">
        <v>568</v>
      </c>
      <c r="B359" s="6" t="s">
        <v>6</v>
      </c>
      <c r="C359" s="122" t="s">
        <v>174</v>
      </c>
      <c r="D359" s="121" t="s">
        <v>6</v>
      </c>
      <c r="E359" s="315"/>
      <c r="F359" s="315"/>
      <c r="G359" s="315"/>
      <c r="H359" s="7"/>
      <c r="I359" s="7"/>
    </row>
    <row r="360" spans="1:10">
      <c r="A360" s="304" t="s">
        <v>569</v>
      </c>
      <c r="B360" s="8" t="s">
        <v>6</v>
      </c>
      <c r="C360" s="124" t="s">
        <v>176</v>
      </c>
      <c r="D360" s="123" t="s">
        <v>6</v>
      </c>
      <c r="E360" s="309"/>
      <c r="F360" s="309"/>
      <c r="G360" s="309"/>
      <c r="H360" s="9"/>
      <c r="I360" s="9"/>
    </row>
    <row r="361" spans="1:10">
      <c r="A361" s="304" t="s">
        <v>570</v>
      </c>
      <c r="B361" s="3" t="s">
        <v>6</v>
      </c>
      <c r="C361" s="126" t="s">
        <v>177</v>
      </c>
      <c r="D361" s="125" t="s">
        <v>175</v>
      </c>
      <c r="E361" s="316">
        <v>33</v>
      </c>
      <c r="F361" s="316">
        <v>0</v>
      </c>
      <c r="G361" s="317">
        <f>E361*F361</f>
        <v>0</v>
      </c>
      <c r="H361" s="10">
        <v>0</v>
      </c>
      <c r="I361" s="10">
        <v>0</v>
      </c>
    </row>
    <row r="362" spans="1:10">
      <c r="A362" s="304" t="s">
        <v>571</v>
      </c>
      <c r="B362" s="3" t="s">
        <v>6</v>
      </c>
      <c r="C362" s="126" t="s">
        <v>178</v>
      </c>
      <c r="D362" s="125" t="s">
        <v>175</v>
      </c>
      <c r="E362" s="316">
        <v>36</v>
      </c>
      <c r="F362" s="316">
        <v>0</v>
      </c>
      <c r="G362" s="317">
        <f>E362*F362</f>
        <v>0</v>
      </c>
      <c r="H362" s="10">
        <v>0</v>
      </c>
      <c r="I362" s="10">
        <v>0</v>
      </c>
    </row>
    <row r="363" spans="1:10">
      <c r="A363" s="304" t="s">
        <v>572</v>
      </c>
      <c r="B363" s="3" t="s">
        <v>6</v>
      </c>
      <c r="C363" s="126" t="s">
        <v>179</v>
      </c>
      <c r="D363" s="125" t="s">
        <v>175</v>
      </c>
      <c r="E363" s="316">
        <v>22.5</v>
      </c>
      <c r="F363" s="316">
        <v>0</v>
      </c>
      <c r="G363" s="317">
        <f>E363*F363</f>
        <v>0</v>
      </c>
      <c r="H363" s="10">
        <v>0</v>
      </c>
      <c r="I363" s="10">
        <v>0</v>
      </c>
    </row>
    <row r="364" spans="1:10">
      <c r="A364" s="304" t="s">
        <v>573</v>
      </c>
      <c r="B364" s="3" t="s">
        <v>6</v>
      </c>
      <c r="C364" s="126" t="s">
        <v>180</v>
      </c>
      <c r="D364" s="125" t="s">
        <v>175</v>
      </c>
      <c r="E364" s="316">
        <v>4</v>
      </c>
      <c r="F364" s="316">
        <v>0</v>
      </c>
      <c r="G364" s="317">
        <f>E364*F364</f>
        <v>0</v>
      </c>
      <c r="H364" s="10">
        <v>0</v>
      </c>
      <c r="I364" s="10">
        <v>0</v>
      </c>
    </row>
    <row r="365" spans="1:10" s="89" customFormat="1">
      <c r="A365" s="304" t="s">
        <v>574</v>
      </c>
      <c r="B365" s="93" t="s">
        <v>6</v>
      </c>
      <c r="C365" s="124" t="s">
        <v>682</v>
      </c>
      <c r="D365" s="123" t="s">
        <v>6</v>
      </c>
      <c r="E365" s="309"/>
      <c r="F365" s="309"/>
      <c r="G365" s="309"/>
      <c r="H365" s="94"/>
      <c r="I365" s="94"/>
      <c r="J365" s="91"/>
    </row>
    <row r="366" spans="1:10" s="89" customFormat="1">
      <c r="A366" s="304" t="s">
        <v>575</v>
      </c>
      <c r="B366" s="90"/>
      <c r="C366" s="126" t="s">
        <v>184</v>
      </c>
      <c r="D366" s="125" t="s">
        <v>175</v>
      </c>
      <c r="E366" s="316">
        <v>0.5</v>
      </c>
      <c r="F366" s="316">
        <v>0</v>
      </c>
      <c r="G366" s="317">
        <f>E366*F366</f>
        <v>0</v>
      </c>
      <c r="H366" s="94"/>
      <c r="I366" s="94"/>
      <c r="J366" s="91"/>
    </row>
    <row r="367" spans="1:10">
      <c r="A367" s="304" t="s">
        <v>576</v>
      </c>
      <c r="B367" s="8" t="s">
        <v>6</v>
      </c>
      <c r="C367" s="124" t="s">
        <v>181</v>
      </c>
      <c r="D367" s="123" t="s">
        <v>6</v>
      </c>
      <c r="E367" s="309"/>
      <c r="F367" s="309"/>
      <c r="G367" s="309"/>
      <c r="H367" s="9"/>
      <c r="I367" s="9"/>
    </row>
    <row r="368" spans="1:10">
      <c r="A368" s="304" t="s">
        <v>577</v>
      </c>
      <c r="B368" s="3" t="s">
        <v>6</v>
      </c>
      <c r="C368" s="126" t="s">
        <v>177</v>
      </c>
      <c r="D368" s="125" t="s">
        <v>175</v>
      </c>
      <c r="E368" s="316">
        <v>36</v>
      </c>
      <c r="F368" s="316">
        <v>0</v>
      </c>
      <c r="G368" s="317">
        <f>E368*F368</f>
        <v>0</v>
      </c>
      <c r="H368" s="10">
        <v>0</v>
      </c>
      <c r="I368" s="10">
        <v>0</v>
      </c>
    </row>
    <row r="369" spans="1:10">
      <c r="A369" s="304" t="s">
        <v>578</v>
      </c>
      <c r="B369" s="3" t="s">
        <v>6</v>
      </c>
      <c r="C369" s="126" t="s">
        <v>178</v>
      </c>
      <c r="D369" s="125" t="s">
        <v>175</v>
      </c>
      <c r="E369" s="316">
        <v>42.5</v>
      </c>
      <c r="F369" s="316">
        <v>0</v>
      </c>
      <c r="G369" s="317">
        <f>E369*F369</f>
        <v>0</v>
      </c>
      <c r="H369" s="10">
        <v>0</v>
      </c>
      <c r="I369" s="10">
        <v>0</v>
      </c>
    </row>
    <row r="370" spans="1:10">
      <c r="A370" s="304" t="s">
        <v>579</v>
      </c>
      <c r="B370" s="3" t="s">
        <v>6</v>
      </c>
      <c r="C370" s="126" t="s">
        <v>179</v>
      </c>
      <c r="D370" s="125" t="s">
        <v>175</v>
      </c>
      <c r="E370" s="316">
        <v>10</v>
      </c>
      <c r="F370" s="316">
        <v>0</v>
      </c>
      <c r="G370" s="317">
        <f>E370*F370</f>
        <v>0</v>
      </c>
      <c r="H370" s="10">
        <v>0</v>
      </c>
      <c r="I370" s="10">
        <v>0</v>
      </c>
    </row>
    <row r="371" spans="1:10">
      <c r="A371" s="304" t="s">
        <v>580</v>
      </c>
      <c r="B371" s="3" t="s">
        <v>6</v>
      </c>
      <c r="C371" s="126" t="s">
        <v>180</v>
      </c>
      <c r="D371" s="125" t="s">
        <v>175</v>
      </c>
      <c r="E371" s="316">
        <v>5</v>
      </c>
      <c r="F371" s="316">
        <v>0</v>
      </c>
      <c r="G371" s="317">
        <f>E371*F371</f>
        <v>0</v>
      </c>
      <c r="H371" s="10">
        <v>0</v>
      </c>
      <c r="I371" s="10">
        <v>0</v>
      </c>
    </row>
    <row r="372" spans="1:10">
      <c r="A372" s="304" t="s">
        <v>581</v>
      </c>
      <c r="B372" s="8" t="s">
        <v>6</v>
      </c>
      <c r="C372" s="124" t="s">
        <v>182</v>
      </c>
      <c r="D372" s="123" t="s">
        <v>6</v>
      </c>
      <c r="E372" s="309"/>
      <c r="F372" s="309"/>
      <c r="G372" s="309"/>
      <c r="H372" s="9"/>
      <c r="I372" s="9"/>
    </row>
    <row r="373" spans="1:10">
      <c r="A373" s="304" t="s">
        <v>582</v>
      </c>
      <c r="B373" s="8" t="s">
        <v>6</v>
      </c>
      <c r="C373" s="124" t="s">
        <v>183</v>
      </c>
      <c r="D373" s="123" t="s">
        <v>6</v>
      </c>
      <c r="E373" s="309"/>
      <c r="F373" s="309"/>
      <c r="G373" s="309"/>
      <c r="H373" s="9"/>
      <c r="I373" s="9"/>
    </row>
    <row r="374" spans="1:10">
      <c r="A374" s="304" t="s">
        <v>583</v>
      </c>
      <c r="B374" s="3" t="s">
        <v>6</v>
      </c>
      <c r="C374" s="126" t="s">
        <v>184</v>
      </c>
      <c r="D374" s="125" t="s">
        <v>175</v>
      </c>
      <c r="E374" s="316">
        <v>2.5</v>
      </c>
      <c r="F374" s="316">
        <v>0</v>
      </c>
      <c r="G374" s="317">
        <f>E374*F374</f>
        <v>0</v>
      </c>
      <c r="H374" s="10">
        <v>0</v>
      </c>
      <c r="I374" s="10">
        <v>0</v>
      </c>
    </row>
    <row r="375" spans="1:10">
      <c r="A375" s="304" t="s">
        <v>584</v>
      </c>
      <c r="B375" s="8" t="s">
        <v>6</v>
      </c>
      <c r="C375" s="124" t="s">
        <v>185</v>
      </c>
      <c r="D375" s="123" t="s">
        <v>6</v>
      </c>
      <c r="E375" s="309"/>
      <c r="F375" s="309"/>
      <c r="G375" s="309"/>
      <c r="H375" s="9"/>
      <c r="I375" s="9"/>
    </row>
    <row r="376" spans="1:10">
      <c r="A376" s="304" t="s">
        <v>585</v>
      </c>
      <c r="B376" s="8" t="s">
        <v>6</v>
      </c>
      <c r="C376" s="193" t="s">
        <v>869</v>
      </c>
      <c r="D376" s="123" t="s">
        <v>6</v>
      </c>
      <c r="E376" s="309"/>
      <c r="F376" s="309"/>
      <c r="G376" s="309"/>
      <c r="H376" s="9"/>
      <c r="I376" s="9"/>
    </row>
    <row r="377" spans="1:10">
      <c r="A377" s="304" t="s">
        <v>586</v>
      </c>
      <c r="B377" s="3" t="s">
        <v>6</v>
      </c>
      <c r="C377" s="192" t="s">
        <v>178</v>
      </c>
      <c r="D377" s="125" t="s">
        <v>175</v>
      </c>
      <c r="E377" s="316">
        <v>2</v>
      </c>
      <c r="F377" s="316">
        <v>0</v>
      </c>
      <c r="G377" s="317">
        <f>E377*F377</f>
        <v>0</v>
      </c>
      <c r="H377" s="10">
        <v>0</v>
      </c>
      <c r="I377" s="10">
        <v>0</v>
      </c>
    </row>
    <row r="378" spans="1:10" s="89" customFormat="1">
      <c r="A378" s="304" t="s">
        <v>587</v>
      </c>
      <c r="B378" s="90" t="s">
        <v>6</v>
      </c>
      <c r="C378" s="126" t="s">
        <v>180</v>
      </c>
      <c r="D378" s="125" t="s">
        <v>175</v>
      </c>
      <c r="E378" s="316">
        <v>2</v>
      </c>
      <c r="F378" s="316">
        <v>0</v>
      </c>
      <c r="G378" s="317">
        <f>E378*F378</f>
        <v>0</v>
      </c>
      <c r="H378" s="94"/>
      <c r="I378" s="94"/>
      <c r="J378" s="91"/>
    </row>
    <row r="379" spans="1:10">
      <c r="A379" s="304" t="s">
        <v>588</v>
      </c>
      <c r="B379" s="8" t="s">
        <v>6</v>
      </c>
      <c r="C379" s="124" t="s">
        <v>186</v>
      </c>
      <c r="D379" s="123" t="s">
        <v>6</v>
      </c>
      <c r="E379" s="309"/>
      <c r="F379" s="309"/>
      <c r="G379" s="309"/>
      <c r="H379" s="9"/>
      <c r="I379" s="9"/>
    </row>
    <row r="380" spans="1:10">
      <c r="A380" s="304" t="s">
        <v>589</v>
      </c>
      <c r="B380" s="265" t="s">
        <v>187</v>
      </c>
      <c r="C380" s="126" t="s">
        <v>188</v>
      </c>
      <c r="D380" s="125" t="s">
        <v>22</v>
      </c>
      <c r="E380" s="316">
        <f>SUM(E361:E363,E368:E370,E377)</f>
        <v>182</v>
      </c>
      <c r="F380" s="316">
        <v>0</v>
      </c>
      <c r="G380" s="317">
        <f>E380*F380</f>
        <v>0</v>
      </c>
      <c r="H380" s="10">
        <v>0</v>
      </c>
      <c r="I380" s="10">
        <v>0</v>
      </c>
    </row>
    <row r="381" spans="1:10">
      <c r="A381" s="304" t="s">
        <v>590</v>
      </c>
      <c r="B381" s="3" t="s">
        <v>189</v>
      </c>
      <c r="C381" s="126" t="s">
        <v>190</v>
      </c>
      <c r="D381" s="125" t="s">
        <v>22</v>
      </c>
      <c r="E381" s="316">
        <f>SUM(E364,E366,E371,E374,E378)</f>
        <v>14</v>
      </c>
      <c r="F381" s="316">
        <v>0</v>
      </c>
      <c r="G381" s="317">
        <f>E381*F381</f>
        <v>0</v>
      </c>
      <c r="H381" s="10">
        <v>0</v>
      </c>
      <c r="I381" s="10">
        <v>0</v>
      </c>
    </row>
    <row r="382" spans="1:10">
      <c r="A382" s="304" t="s">
        <v>591</v>
      </c>
      <c r="B382" s="3" t="s">
        <v>6</v>
      </c>
      <c r="C382" s="126" t="s">
        <v>6</v>
      </c>
      <c r="D382" s="125" t="s">
        <v>6</v>
      </c>
      <c r="E382" s="316"/>
      <c r="F382" s="316"/>
      <c r="G382" s="316"/>
      <c r="H382" s="10"/>
      <c r="I382" s="10"/>
    </row>
    <row r="383" spans="1:10">
      <c r="A383" s="304" t="s">
        <v>592</v>
      </c>
      <c r="B383" s="8" t="s">
        <v>6</v>
      </c>
      <c r="C383" s="124" t="s">
        <v>191</v>
      </c>
      <c r="D383" s="123" t="s">
        <v>6</v>
      </c>
      <c r="E383" s="309"/>
      <c r="F383" s="309"/>
      <c r="G383" s="309"/>
      <c r="H383" s="9"/>
      <c r="I383" s="9"/>
    </row>
    <row r="384" spans="1:10">
      <c r="A384" s="304" t="s">
        <v>593</v>
      </c>
      <c r="B384" s="265" t="s">
        <v>870</v>
      </c>
      <c r="C384" s="192" t="s">
        <v>726</v>
      </c>
      <c r="D384" s="125" t="s">
        <v>100</v>
      </c>
      <c r="E384" s="316">
        <v>2.8</v>
      </c>
      <c r="F384" s="316">
        <f>SUM(G360:G381)*0.01</f>
        <v>0</v>
      </c>
      <c r="G384" s="317">
        <f>E384*F384</f>
        <v>0</v>
      </c>
      <c r="H384" s="10">
        <v>0</v>
      </c>
      <c r="I384" s="10">
        <v>0</v>
      </c>
    </row>
    <row r="385" spans="1:10">
      <c r="A385" s="304" t="s">
        <v>594</v>
      </c>
      <c r="B385" s="6" t="s">
        <v>6</v>
      </c>
      <c r="C385" s="122" t="s">
        <v>192</v>
      </c>
      <c r="D385" s="121" t="s">
        <v>6</v>
      </c>
      <c r="E385" s="315"/>
      <c r="F385" s="315"/>
      <c r="G385" s="315">
        <f>SUM(G360:G384)</f>
        <v>0</v>
      </c>
      <c r="H385" s="7"/>
      <c r="I385" s="7">
        <v>26.52</v>
      </c>
    </row>
    <row r="386" spans="1:10">
      <c r="A386" s="304" t="s">
        <v>595</v>
      </c>
      <c r="B386" s="3" t="s">
        <v>6</v>
      </c>
      <c r="C386" s="126" t="s">
        <v>6</v>
      </c>
      <c r="D386" s="125" t="s">
        <v>6</v>
      </c>
      <c r="E386" s="316"/>
      <c r="F386" s="316"/>
      <c r="G386" s="316"/>
      <c r="H386" s="10"/>
      <c r="I386" s="10"/>
    </row>
    <row r="387" spans="1:10" s="89" customFormat="1">
      <c r="A387" s="304" t="s">
        <v>596</v>
      </c>
      <c r="B387" s="92" t="s">
        <v>6</v>
      </c>
      <c r="C387" s="122" t="s">
        <v>683</v>
      </c>
      <c r="D387" s="121" t="s">
        <v>6</v>
      </c>
      <c r="E387" s="315"/>
      <c r="F387" s="315"/>
      <c r="G387" s="315"/>
      <c r="H387" s="94"/>
      <c r="I387" s="94"/>
      <c r="J387" s="91"/>
    </row>
    <row r="388" spans="1:10" s="264" customFormat="1">
      <c r="A388" s="304" t="s">
        <v>597</v>
      </c>
      <c r="B388" s="279" t="s">
        <v>6</v>
      </c>
      <c r="C388" s="279" t="s">
        <v>871</v>
      </c>
      <c r="D388" s="282" t="s">
        <v>6</v>
      </c>
      <c r="E388" s="320"/>
      <c r="F388" s="320"/>
      <c r="G388" s="320"/>
      <c r="H388" s="268"/>
      <c r="I388" s="268"/>
      <c r="J388" s="266"/>
    </row>
    <row r="389" spans="1:10" s="264" customFormat="1" ht="34.5">
      <c r="A389" s="304" t="s">
        <v>598</v>
      </c>
      <c r="B389" s="280" t="s">
        <v>6</v>
      </c>
      <c r="C389" s="281" t="s">
        <v>882</v>
      </c>
      <c r="D389" s="283" t="s">
        <v>6</v>
      </c>
      <c r="E389" s="321"/>
      <c r="F389" s="321"/>
      <c r="G389" s="321"/>
      <c r="H389" s="268"/>
      <c r="I389" s="268"/>
      <c r="J389" s="266"/>
    </row>
    <row r="390" spans="1:10" s="264" customFormat="1">
      <c r="A390" s="304" t="s">
        <v>599</v>
      </c>
      <c r="B390" s="273"/>
      <c r="C390" s="273" t="s">
        <v>883</v>
      </c>
      <c r="D390" s="277"/>
      <c r="E390" s="316"/>
      <c r="F390" s="316"/>
      <c r="G390" s="317"/>
      <c r="H390" s="268"/>
      <c r="I390" s="268"/>
      <c r="J390" s="266"/>
    </row>
    <row r="391" spans="1:10" s="264" customFormat="1">
      <c r="A391" s="304" t="s">
        <v>600</v>
      </c>
      <c r="B391" s="273"/>
      <c r="C391" s="273" t="s">
        <v>884</v>
      </c>
      <c r="D391" s="277"/>
      <c r="E391" s="316"/>
      <c r="F391" s="316"/>
      <c r="G391" s="317"/>
      <c r="H391" s="268"/>
      <c r="I391" s="268"/>
      <c r="J391" s="266"/>
    </row>
    <row r="392" spans="1:10" s="272" customFormat="1">
      <c r="A392" s="304" t="s">
        <v>601</v>
      </c>
      <c r="B392" s="273"/>
      <c r="C392" s="273" t="s">
        <v>885</v>
      </c>
      <c r="D392" s="277"/>
      <c r="E392" s="316"/>
      <c r="F392" s="316"/>
      <c r="G392" s="317"/>
      <c r="H392" s="276"/>
      <c r="I392" s="276"/>
      <c r="J392" s="274"/>
    </row>
    <row r="393" spans="1:10" s="272" customFormat="1">
      <c r="A393" s="304" t="s">
        <v>602</v>
      </c>
      <c r="B393" s="273"/>
      <c r="C393" s="273" t="s">
        <v>886</v>
      </c>
      <c r="D393" s="277"/>
      <c r="E393" s="316"/>
      <c r="F393" s="316"/>
      <c r="G393" s="317"/>
      <c r="H393" s="276"/>
      <c r="I393" s="276"/>
      <c r="J393" s="274"/>
    </row>
    <row r="394" spans="1:10" s="272" customFormat="1">
      <c r="A394" s="304" t="s">
        <v>603</v>
      </c>
      <c r="B394" s="273"/>
      <c r="C394" s="273" t="s">
        <v>887</v>
      </c>
      <c r="D394" s="277"/>
      <c r="E394" s="316"/>
      <c r="F394" s="316"/>
      <c r="G394" s="317"/>
      <c r="H394" s="276"/>
      <c r="I394" s="276"/>
      <c r="J394" s="274"/>
    </row>
    <row r="395" spans="1:10" s="272" customFormat="1">
      <c r="A395" s="304" t="s">
        <v>604</v>
      </c>
      <c r="B395" s="273"/>
      <c r="C395" s="273" t="s">
        <v>888</v>
      </c>
      <c r="D395" s="277"/>
      <c r="E395" s="316"/>
      <c r="F395" s="316"/>
      <c r="G395" s="317"/>
      <c r="H395" s="276"/>
      <c r="I395" s="276"/>
      <c r="J395" s="274"/>
    </row>
    <row r="396" spans="1:10" s="272" customFormat="1">
      <c r="A396" s="304" t="s">
        <v>605</v>
      </c>
      <c r="B396" s="273"/>
      <c r="C396" s="273" t="s">
        <v>889</v>
      </c>
      <c r="D396" s="277"/>
      <c r="E396" s="316"/>
      <c r="F396" s="316"/>
      <c r="G396" s="317"/>
      <c r="H396" s="276"/>
      <c r="I396" s="276"/>
      <c r="J396" s="274"/>
    </row>
    <row r="397" spans="1:10" s="272" customFormat="1">
      <c r="A397" s="304" t="s">
        <v>606</v>
      </c>
      <c r="B397" s="273"/>
      <c r="C397" s="273" t="s">
        <v>890</v>
      </c>
      <c r="D397" s="277"/>
      <c r="E397" s="316"/>
      <c r="F397" s="316"/>
      <c r="G397" s="317"/>
      <c r="H397" s="276"/>
      <c r="I397" s="276"/>
      <c r="J397" s="274"/>
    </row>
    <row r="398" spans="1:10" s="272" customFormat="1">
      <c r="A398" s="304" t="s">
        <v>607</v>
      </c>
      <c r="B398" s="273"/>
      <c r="C398" s="273" t="s">
        <v>891</v>
      </c>
      <c r="D398" s="277"/>
      <c r="E398" s="316"/>
      <c r="F398" s="316"/>
      <c r="G398" s="317"/>
      <c r="H398" s="276"/>
      <c r="I398" s="276"/>
      <c r="J398" s="274"/>
    </row>
    <row r="399" spans="1:10" s="272" customFormat="1">
      <c r="A399" s="304" t="s">
        <v>608</v>
      </c>
      <c r="B399" s="273"/>
      <c r="C399" s="273" t="s">
        <v>892</v>
      </c>
      <c r="D399" s="277"/>
      <c r="E399" s="316"/>
      <c r="F399" s="316"/>
      <c r="G399" s="317"/>
      <c r="H399" s="276"/>
      <c r="I399" s="276"/>
      <c r="J399" s="274"/>
    </row>
    <row r="400" spans="1:10" s="264" customFormat="1">
      <c r="A400" s="304" t="s">
        <v>609</v>
      </c>
      <c r="B400" s="273"/>
      <c r="C400" s="273" t="s">
        <v>893</v>
      </c>
      <c r="D400" s="277"/>
      <c r="E400" s="316"/>
      <c r="F400" s="316"/>
      <c r="G400" s="317"/>
      <c r="H400" s="268"/>
      <c r="I400" s="268"/>
      <c r="J400" s="266"/>
    </row>
    <row r="401" spans="1:10" s="264" customFormat="1">
      <c r="A401" s="304" t="s">
        <v>610</v>
      </c>
      <c r="B401" s="273"/>
      <c r="C401" s="273" t="s">
        <v>894</v>
      </c>
      <c r="D401" s="277"/>
      <c r="E401" s="316"/>
      <c r="F401" s="316"/>
      <c r="G401" s="317"/>
      <c r="H401" s="268"/>
      <c r="I401" s="268"/>
      <c r="J401" s="266"/>
    </row>
    <row r="402" spans="1:10" s="264" customFormat="1">
      <c r="A402" s="304" t="s">
        <v>611</v>
      </c>
      <c r="B402" s="275" t="s">
        <v>6</v>
      </c>
      <c r="C402" s="275" t="s">
        <v>872</v>
      </c>
      <c r="D402" s="278" t="s">
        <v>6</v>
      </c>
      <c r="E402" s="309"/>
      <c r="F402" s="309"/>
      <c r="G402" s="309"/>
      <c r="H402" s="268"/>
      <c r="I402" s="268"/>
      <c r="J402" s="266"/>
    </row>
    <row r="403" spans="1:10" s="264" customFormat="1">
      <c r="A403" s="304" t="s">
        <v>612</v>
      </c>
      <c r="B403" s="273" t="s">
        <v>873</v>
      </c>
      <c r="C403" s="273" t="s">
        <v>874</v>
      </c>
      <c r="D403" s="277" t="s">
        <v>20</v>
      </c>
      <c r="E403" s="316">
        <v>34.79</v>
      </c>
      <c r="F403" s="316">
        <v>0</v>
      </c>
      <c r="G403" s="317">
        <f>E403*F403</f>
        <v>0</v>
      </c>
      <c r="H403" s="268"/>
      <c r="I403" s="268"/>
      <c r="J403" s="266"/>
    </row>
    <row r="404" spans="1:10" s="264" customFormat="1">
      <c r="A404" s="304" t="s">
        <v>613</v>
      </c>
      <c r="B404" s="275" t="s">
        <v>6</v>
      </c>
      <c r="C404" s="275" t="s">
        <v>875</v>
      </c>
      <c r="D404" s="278" t="s">
        <v>6</v>
      </c>
      <c r="E404" s="309"/>
      <c r="F404" s="309"/>
      <c r="G404" s="309"/>
      <c r="H404" s="268"/>
      <c r="I404" s="268"/>
      <c r="J404" s="266"/>
    </row>
    <row r="405" spans="1:10" s="264" customFormat="1">
      <c r="A405" s="304" t="s">
        <v>614</v>
      </c>
      <c r="B405" s="273" t="s">
        <v>876</v>
      </c>
      <c r="C405" s="273" t="s">
        <v>877</v>
      </c>
      <c r="D405" s="277" t="s">
        <v>20</v>
      </c>
      <c r="E405" s="316">
        <v>34.79</v>
      </c>
      <c r="F405" s="316">
        <v>0</v>
      </c>
      <c r="G405" s="317">
        <f>E405*F405</f>
        <v>0</v>
      </c>
      <c r="H405" s="268"/>
      <c r="I405" s="268"/>
      <c r="J405" s="266"/>
    </row>
    <row r="406" spans="1:10" s="264" customFormat="1">
      <c r="A406" s="304" t="s">
        <v>615</v>
      </c>
      <c r="B406" s="275" t="s">
        <v>6</v>
      </c>
      <c r="C406" s="275" t="s">
        <v>878</v>
      </c>
      <c r="D406" s="278" t="s">
        <v>6</v>
      </c>
      <c r="E406" s="309"/>
      <c r="F406" s="309"/>
      <c r="G406" s="309"/>
      <c r="H406" s="268"/>
      <c r="I406" s="268"/>
      <c r="J406" s="266"/>
    </row>
    <row r="407" spans="1:10" s="264" customFormat="1">
      <c r="A407" s="304" t="s">
        <v>616</v>
      </c>
      <c r="B407" s="273" t="s">
        <v>6</v>
      </c>
      <c r="C407" s="273" t="s">
        <v>879</v>
      </c>
      <c r="D407" s="277" t="s">
        <v>29</v>
      </c>
      <c r="E407" s="316">
        <v>11</v>
      </c>
      <c r="F407" s="316">
        <v>0</v>
      </c>
      <c r="G407" s="317">
        <f>E407*F407</f>
        <v>0</v>
      </c>
      <c r="H407" s="268"/>
      <c r="I407" s="268"/>
      <c r="J407" s="266"/>
    </row>
    <row r="408" spans="1:10" s="264" customFormat="1">
      <c r="A408" s="304" t="s">
        <v>617</v>
      </c>
      <c r="B408" s="275" t="s">
        <v>6</v>
      </c>
      <c r="C408" s="275" t="s">
        <v>880</v>
      </c>
      <c r="D408" s="278" t="s">
        <v>6</v>
      </c>
      <c r="E408" s="309"/>
      <c r="F408" s="309"/>
      <c r="G408" s="309"/>
      <c r="H408" s="268"/>
      <c r="I408" s="268"/>
      <c r="J408" s="266"/>
    </row>
    <row r="409" spans="1:10" s="264" customFormat="1">
      <c r="A409" s="304" t="s">
        <v>618</v>
      </c>
      <c r="B409" s="273" t="s">
        <v>684</v>
      </c>
      <c r="C409" s="273" t="s">
        <v>881</v>
      </c>
      <c r="D409" s="277" t="s">
        <v>29</v>
      </c>
      <c r="E409" s="316">
        <v>22</v>
      </c>
      <c r="F409" s="316">
        <v>0</v>
      </c>
      <c r="G409" s="317">
        <f>E409*F409</f>
        <v>0</v>
      </c>
      <c r="H409" s="268"/>
      <c r="I409" s="268"/>
      <c r="J409" s="266"/>
    </row>
    <row r="410" spans="1:10" s="264" customFormat="1">
      <c r="A410" s="304" t="s">
        <v>619</v>
      </c>
      <c r="B410" s="275" t="s">
        <v>6</v>
      </c>
      <c r="C410" s="275" t="s">
        <v>895</v>
      </c>
      <c r="D410" s="278" t="s">
        <v>6</v>
      </c>
      <c r="E410" s="309"/>
      <c r="F410" s="309"/>
      <c r="G410" s="309"/>
      <c r="H410" s="268"/>
      <c r="I410" s="268"/>
      <c r="J410" s="266"/>
    </row>
    <row r="411" spans="1:10" s="264" customFormat="1">
      <c r="A411" s="304" t="s">
        <v>620</v>
      </c>
      <c r="B411" s="273"/>
      <c r="C411" s="273" t="s">
        <v>896</v>
      </c>
      <c r="D411" s="277" t="s">
        <v>204</v>
      </c>
      <c r="E411" s="316">
        <v>1</v>
      </c>
      <c r="F411" s="316">
        <v>0</v>
      </c>
      <c r="G411" s="317">
        <f>E411*F411</f>
        <v>0</v>
      </c>
      <c r="H411" s="268"/>
      <c r="I411" s="268"/>
      <c r="J411" s="266"/>
    </row>
    <row r="412" spans="1:10" s="264" customFormat="1">
      <c r="A412" s="304" t="s">
        <v>621</v>
      </c>
      <c r="B412" s="291" t="s">
        <v>6</v>
      </c>
      <c r="C412" s="291" t="s">
        <v>871</v>
      </c>
      <c r="D412" s="293" t="s">
        <v>6</v>
      </c>
      <c r="E412" s="320"/>
      <c r="F412" s="320"/>
      <c r="G412" s="320"/>
      <c r="H412" s="268"/>
      <c r="I412" s="268"/>
      <c r="J412" s="266"/>
    </row>
    <row r="413" spans="1:10" s="264" customFormat="1" ht="34.5">
      <c r="A413" s="304" t="s">
        <v>622</v>
      </c>
      <c r="B413" s="292" t="s">
        <v>6</v>
      </c>
      <c r="C413" s="292" t="s">
        <v>912</v>
      </c>
      <c r="D413" s="294" t="s">
        <v>6</v>
      </c>
      <c r="E413" s="322"/>
      <c r="F413" s="322"/>
      <c r="G413" s="322"/>
      <c r="H413" s="268"/>
      <c r="I413" s="268"/>
      <c r="J413" s="266"/>
    </row>
    <row r="414" spans="1:10" s="264" customFormat="1">
      <c r="A414" s="304" t="s">
        <v>623</v>
      </c>
      <c r="B414" s="285"/>
      <c r="C414" s="285" t="s">
        <v>883</v>
      </c>
      <c r="D414" s="289"/>
      <c r="E414" s="316"/>
      <c r="F414" s="316"/>
      <c r="G414" s="317"/>
      <c r="H414" s="268"/>
      <c r="I414" s="268"/>
      <c r="J414" s="266"/>
    </row>
    <row r="415" spans="1:10" s="284" customFormat="1">
      <c r="A415" s="304" t="s">
        <v>624</v>
      </c>
      <c r="B415" s="285"/>
      <c r="C415" s="285" t="s">
        <v>884</v>
      </c>
      <c r="D415" s="289"/>
      <c r="E415" s="316"/>
      <c r="F415" s="316"/>
      <c r="G415" s="317"/>
      <c r="H415" s="288"/>
      <c r="I415" s="288"/>
      <c r="J415" s="286"/>
    </row>
    <row r="416" spans="1:10" s="284" customFormat="1">
      <c r="A416" s="304" t="s">
        <v>625</v>
      </c>
      <c r="B416" s="285"/>
      <c r="C416" s="285" t="s">
        <v>885</v>
      </c>
      <c r="D416" s="289"/>
      <c r="E416" s="316"/>
      <c r="F416" s="316"/>
      <c r="G416" s="317"/>
      <c r="H416" s="288"/>
      <c r="I416" s="288"/>
      <c r="J416" s="286"/>
    </row>
    <row r="417" spans="1:10" s="284" customFormat="1">
      <c r="A417" s="304" t="s">
        <v>626</v>
      </c>
      <c r="B417" s="285"/>
      <c r="C417" s="285" t="s">
        <v>886</v>
      </c>
      <c r="D417" s="289"/>
      <c r="E417" s="316"/>
      <c r="F417" s="316"/>
      <c r="G417" s="317"/>
      <c r="H417" s="288"/>
      <c r="I417" s="288"/>
      <c r="J417" s="286"/>
    </row>
    <row r="418" spans="1:10" s="284" customFormat="1">
      <c r="A418" s="304" t="s">
        <v>716</v>
      </c>
      <c r="B418" s="285"/>
      <c r="C418" s="285" t="s">
        <v>887</v>
      </c>
      <c r="D418" s="289"/>
      <c r="E418" s="316"/>
      <c r="F418" s="316"/>
      <c r="G418" s="317"/>
      <c r="H418" s="288"/>
      <c r="I418" s="288"/>
      <c r="J418" s="286"/>
    </row>
    <row r="419" spans="1:10" s="284" customFormat="1">
      <c r="A419" s="304" t="s">
        <v>948</v>
      </c>
      <c r="B419" s="285"/>
      <c r="C419" s="285" t="s">
        <v>888</v>
      </c>
      <c r="D419" s="289"/>
      <c r="E419" s="316"/>
      <c r="F419" s="316"/>
      <c r="G419" s="317"/>
      <c r="H419" s="288"/>
      <c r="I419" s="288"/>
      <c r="J419" s="286"/>
    </row>
    <row r="420" spans="1:10" s="284" customFormat="1">
      <c r="A420" s="304" t="s">
        <v>949</v>
      </c>
      <c r="B420" s="285"/>
      <c r="C420" s="285" t="s">
        <v>889</v>
      </c>
      <c r="D420" s="289"/>
      <c r="E420" s="316"/>
      <c r="F420" s="316"/>
      <c r="G420" s="317"/>
      <c r="H420" s="288"/>
      <c r="I420" s="288"/>
      <c r="J420" s="286"/>
    </row>
    <row r="421" spans="1:10" s="284" customFormat="1">
      <c r="A421" s="304" t="s">
        <v>950</v>
      </c>
      <c r="B421" s="285"/>
      <c r="C421" s="285" t="s">
        <v>890</v>
      </c>
      <c r="D421" s="289"/>
      <c r="E421" s="316"/>
      <c r="F421" s="316"/>
      <c r="G421" s="317"/>
      <c r="H421" s="288"/>
      <c r="I421" s="288"/>
      <c r="J421" s="286"/>
    </row>
    <row r="422" spans="1:10" s="264" customFormat="1">
      <c r="A422" s="304" t="s">
        <v>951</v>
      </c>
      <c r="B422" s="285"/>
      <c r="C422" s="285" t="s">
        <v>891</v>
      </c>
      <c r="D422" s="289"/>
      <c r="E422" s="316"/>
      <c r="F422" s="316"/>
      <c r="G422" s="317"/>
      <c r="H422" s="268"/>
      <c r="I422" s="268"/>
      <c r="J422" s="266"/>
    </row>
    <row r="423" spans="1:10" s="284" customFormat="1">
      <c r="A423" s="304" t="s">
        <v>952</v>
      </c>
      <c r="B423" s="285"/>
      <c r="C423" s="285" t="s">
        <v>892</v>
      </c>
      <c r="D423" s="289"/>
      <c r="E423" s="316"/>
      <c r="F423" s="316"/>
      <c r="G423" s="317"/>
      <c r="H423" s="288"/>
      <c r="I423" s="288"/>
      <c r="J423" s="286"/>
    </row>
    <row r="424" spans="1:10" s="284" customFormat="1">
      <c r="A424" s="304" t="s">
        <v>953</v>
      </c>
      <c r="B424" s="285"/>
      <c r="C424" s="285" t="s">
        <v>893</v>
      </c>
      <c r="D424" s="289"/>
      <c r="E424" s="316"/>
      <c r="F424" s="316"/>
      <c r="G424" s="317"/>
      <c r="H424" s="288"/>
      <c r="I424" s="288"/>
      <c r="J424" s="286"/>
    </row>
    <row r="425" spans="1:10" s="284" customFormat="1">
      <c r="A425" s="304" t="s">
        <v>954</v>
      </c>
      <c r="B425" s="285"/>
      <c r="C425" s="285" t="s">
        <v>894</v>
      </c>
      <c r="D425" s="289"/>
      <c r="E425" s="316"/>
      <c r="F425" s="316"/>
      <c r="G425" s="317"/>
      <c r="H425" s="288"/>
      <c r="I425" s="288"/>
      <c r="J425" s="286"/>
    </row>
    <row r="426" spans="1:10" s="264" customFormat="1">
      <c r="A426" s="304" t="s">
        <v>955</v>
      </c>
      <c r="B426" s="287" t="s">
        <v>6</v>
      </c>
      <c r="C426" s="287" t="s">
        <v>897</v>
      </c>
      <c r="D426" s="290" t="s">
        <v>6</v>
      </c>
      <c r="E426" s="309"/>
      <c r="F426" s="309"/>
      <c r="G426" s="309"/>
      <c r="H426" s="268"/>
      <c r="I426" s="268"/>
      <c r="J426" s="266"/>
    </row>
    <row r="427" spans="1:10" s="264" customFormat="1">
      <c r="A427" s="304" t="s">
        <v>956</v>
      </c>
      <c r="B427" s="285" t="s">
        <v>898</v>
      </c>
      <c r="C427" s="285" t="s">
        <v>899</v>
      </c>
      <c r="D427" s="289" t="s">
        <v>20</v>
      </c>
      <c r="E427" s="316">
        <v>34.79</v>
      </c>
      <c r="F427" s="316">
        <v>0</v>
      </c>
      <c r="G427" s="317">
        <f>E427*F427</f>
        <v>0</v>
      </c>
      <c r="H427" s="268"/>
      <c r="I427" s="268"/>
      <c r="J427" s="266"/>
    </row>
    <row r="428" spans="1:10" s="264" customFormat="1">
      <c r="A428" s="304" t="s">
        <v>957</v>
      </c>
      <c r="B428" s="287" t="s">
        <v>6</v>
      </c>
      <c r="C428" s="287" t="s">
        <v>900</v>
      </c>
      <c r="D428" s="290" t="s">
        <v>6</v>
      </c>
      <c r="E428" s="309"/>
      <c r="F428" s="309"/>
      <c r="G428" s="309"/>
      <c r="H428" s="268"/>
      <c r="I428" s="268"/>
      <c r="J428" s="266"/>
    </row>
    <row r="429" spans="1:10" s="264" customFormat="1">
      <c r="A429" s="304" t="s">
        <v>958</v>
      </c>
      <c r="B429" s="285" t="s">
        <v>901</v>
      </c>
      <c r="C429" s="285" t="s">
        <v>899</v>
      </c>
      <c r="D429" s="289" t="s">
        <v>20</v>
      </c>
      <c r="E429" s="316">
        <v>34.79</v>
      </c>
      <c r="F429" s="316">
        <v>0</v>
      </c>
      <c r="G429" s="317">
        <f>E429*F429</f>
        <v>0</v>
      </c>
      <c r="H429" s="268"/>
      <c r="I429" s="268"/>
      <c r="J429" s="266"/>
    </row>
    <row r="430" spans="1:10" s="264" customFormat="1">
      <c r="A430" s="304" t="s">
        <v>959</v>
      </c>
      <c r="B430" s="287" t="s">
        <v>6</v>
      </c>
      <c r="C430" s="287" t="s">
        <v>902</v>
      </c>
      <c r="D430" s="290" t="s">
        <v>6</v>
      </c>
      <c r="E430" s="309"/>
      <c r="F430" s="309"/>
      <c r="G430" s="309"/>
      <c r="H430" s="268"/>
      <c r="I430" s="268"/>
      <c r="J430" s="266"/>
    </row>
    <row r="431" spans="1:10" s="264" customFormat="1">
      <c r="A431" s="304" t="s">
        <v>960</v>
      </c>
      <c r="B431" s="285" t="s">
        <v>903</v>
      </c>
      <c r="C431" s="285" t="s">
        <v>904</v>
      </c>
      <c r="D431" s="289" t="s">
        <v>20</v>
      </c>
      <c r="E431" s="316">
        <v>34.79</v>
      </c>
      <c r="F431" s="316">
        <v>0</v>
      </c>
      <c r="G431" s="317">
        <f>E431*F431</f>
        <v>0</v>
      </c>
      <c r="H431" s="268"/>
      <c r="I431" s="268"/>
      <c r="J431" s="266"/>
    </row>
    <row r="432" spans="1:10" s="264" customFormat="1">
      <c r="A432" s="304" t="s">
        <v>961</v>
      </c>
      <c r="B432" s="287" t="s">
        <v>6</v>
      </c>
      <c r="C432" s="287" t="s">
        <v>905</v>
      </c>
      <c r="D432" s="290" t="s">
        <v>6</v>
      </c>
      <c r="E432" s="309"/>
      <c r="F432" s="309"/>
      <c r="G432" s="309"/>
      <c r="H432" s="268"/>
      <c r="I432" s="268"/>
      <c r="J432" s="266"/>
    </row>
    <row r="433" spans="1:10" s="264" customFormat="1">
      <c r="A433" s="304" t="s">
        <v>962</v>
      </c>
      <c r="B433" s="285" t="s">
        <v>906</v>
      </c>
      <c r="C433" s="285" t="s">
        <v>907</v>
      </c>
      <c r="D433" s="289" t="s">
        <v>29</v>
      </c>
      <c r="E433" s="316">
        <v>4</v>
      </c>
      <c r="F433" s="316">
        <v>0</v>
      </c>
      <c r="G433" s="317">
        <f>E433*F433</f>
        <v>0</v>
      </c>
      <c r="H433" s="268"/>
      <c r="I433" s="268"/>
      <c r="J433" s="266"/>
    </row>
    <row r="434" spans="1:10" s="264" customFormat="1">
      <c r="A434" s="304" t="s">
        <v>963</v>
      </c>
      <c r="B434" s="285" t="s">
        <v>908</v>
      </c>
      <c r="C434" s="285" t="s">
        <v>909</v>
      </c>
      <c r="D434" s="289" t="s">
        <v>20</v>
      </c>
      <c r="E434" s="316">
        <v>34.79</v>
      </c>
      <c r="F434" s="316">
        <v>0</v>
      </c>
      <c r="G434" s="317">
        <f>E434*F434</f>
        <v>0</v>
      </c>
      <c r="H434" s="268"/>
      <c r="I434" s="268"/>
      <c r="J434" s="266"/>
    </row>
    <row r="435" spans="1:10" s="264" customFormat="1">
      <c r="A435" s="304" t="s">
        <v>964</v>
      </c>
      <c r="B435" s="287" t="s">
        <v>6</v>
      </c>
      <c r="C435" s="287" t="s">
        <v>910</v>
      </c>
      <c r="D435" s="290" t="s">
        <v>6</v>
      </c>
      <c r="E435" s="309"/>
      <c r="F435" s="309"/>
      <c r="G435" s="309"/>
      <c r="H435" s="268"/>
      <c r="I435" s="268"/>
      <c r="J435" s="266"/>
    </row>
    <row r="436" spans="1:10" s="264" customFormat="1">
      <c r="A436" s="304" t="s">
        <v>965</v>
      </c>
      <c r="B436" s="285" t="s">
        <v>6</v>
      </c>
      <c r="C436" s="285" t="s">
        <v>911</v>
      </c>
      <c r="D436" s="289" t="s">
        <v>204</v>
      </c>
      <c r="E436" s="316">
        <v>11</v>
      </c>
      <c r="F436" s="316">
        <v>0</v>
      </c>
      <c r="G436" s="317">
        <f>E436*F436</f>
        <v>0</v>
      </c>
      <c r="H436" s="268"/>
      <c r="I436" s="268"/>
      <c r="J436" s="266"/>
    </row>
    <row r="437" spans="1:10" s="264" customFormat="1">
      <c r="A437" s="304" t="s">
        <v>966</v>
      </c>
      <c r="B437" s="295" t="s">
        <v>6</v>
      </c>
      <c r="C437" s="307" t="s">
        <v>924</v>
      </c>
      <c r="D437" s="297" t="s">
        <v>6</v>
      </c>
      <c r="E437" s="312"/>
      <c r="F437" s="312"/>
      <c r="G437" s="312"/>
      <c r="H437" s="268"/>
      <c r="I437" s="268"/>
      <c r="J437" s="266"/>
    </row>
    <row r="438" spans="1:10" s="264" customFormat="1">
      <c r="A438" s="304" t="s">
        <v>967</v>
      </c>
      <c r="B438" s="296" t="s">
        <v>685</v>
      </c>
      <c r="C438" s="298" t="s">
        <v>123</v>
      </c>
      <c r="D438" s="298" t="s">
        <v>686</v>
      </c>
      <c r="E438" s="313">
        <v>22</v>
      </c>
      <c r="F438" s="316">
        <v>0</v>
      </c>
      <c r="G438" s="317">
        <f>E438*F438</f>
        <v>0</v>
      </c>
      <c r="H438" s="268"/>
      <c r="I438" s="268"/>
      <c r="J438" s="266"/>
    </row>
    <row r="439" spans="1:10" s="264" customFormat="1">
      <c r="A439" s="304" t="s">
        <v>968</v>
      </c>
      <c r="B439" s="295" t="s">
        <v>6</v>
      </c>
      <c r="C439" s="307" t="s">
        <v>925</v>
      </c>
      <c r="D439" s="297" t="s">
        <v>6</v>
      </c>
      <c r="E439" s="312"/>
      <c r="F439" s="312"/>
      <c r="G439" s="312"/>
      <c r="H439" s="268"/>
      <c r="I439" s="268"/>
      <c r="J439" s="266"/>
    </row>
    <row r="440" spans="1:10" s="264" customFormat="1">
      <c r="A440" s="304" t="s">
        <v>969</v>
      </c>
      <c r="B440" s="296" t="s">
        <v>687</v>
      </c>
      <c r="C440" s="298" t="s">
        <v>688</v>
      </c>
      <c r="D440" s="298" t="s">
        <v>29</v>
      </c>
      <c r="E440" s="313">
        <v>11</v>
      </c>
      <c r="F440" s="316">
        <v>0</v>
      </c>
      <c r="G440" s="317">
        <f>E440*F440</f>
        <v>0</v>
      </c>
      <c r="H440" s="268"/>
      <c r="I440" s="268"/>
      <c r="J440" s="266"/>
    </row>
    <row r="441" spans="1:10" s="264" customFormat="1">
      <c r="A441" s="304" t="s">
        <v>970</v>
      </c>
      <c r="B441" s="295" t="s">
        <v>6</v>
      </c>
      <c r="C441" s="307" t="s">
        <v>926</v>
      </c>
      <c r="D441" s="297" t="s">
        <v>6</v>
      </c>
      <c r="E441" s="312"/>
      <c r="F441" s="312"/>
      <c r="G441" s="312"/>
      <c r="H441" s="268"/>
      <c r="I441" s="268"/>
      <c r="J441" s="266"/>
    </row>
    <row r="442" spans="1:10" s="264" customFormat="1">
      <c r="A442" s="304" t="s">
        <v>971</v>
      </c>
      <c r="B442" s="296" t="s">
        <v>689</v>
      </c>
      <c r="C442" s="298" t="s">
        <v>690</v>
      </c>
      <c r="D442" s="298" t="s">
        <v>29</v>
      </c>
      <c r="E442" s="313">
        <v>11</v>
      </c>
      <c r="F442" s="316">
        <v>0</v>
      </c>
      <c r="G442" s="317">
        <f>E442*F442</f>
        <v>0</v>
      </c>
      <c r="H442" s="268"/>
      <c r="I442" s="268"/>
      <c r="J442" s="266"/>
    </row>
    <row r="443" spans="1:10" s="264" customFormat="1">
      <c r="A443" s="304" t="s">
        <v>972</v>
      </c>
      <c r="B443" s="301" t="s">
        <v>6</v>
      </c>
      <c r="C443" s="301" t="s">
        <v>913</v>
      </c>
      <c r="D443" s="306" t="s">
        <v>6</v>
      </c>
      <c r="E443" s="309"/>
      <c r="F443" s="309"/>
      <c r="G443" s="309"/>
      <c r="H443" s="268"/>
      <c r="I443" s="268"/>
      <c r="J443" s="266"/>
    </row>
    <row r="444" spans="1:10" s="264" customFormat="1">
      <c r="A444" s="304" t="s">
        <v>973</v>
      </c>
      <c r="B444" s="300" t="s">
        <v>6</v>
      </c>
      <c r="C444" s="300" t="s">
        <v>914</v>
      </c>
      <c r="D444" s="305" t="s">
        <v>20</v>
      </c>
      <c r="E444" s="316">
        <v>34.79</v>
      </c>
      <c r="F444" s="316">
        <v>0</v>
      </c>
      <c r="G444" s="317">
        <f>E444*F444</f>
        <v>0</v>
      </c>
      <c r="H444" s="268"/>
      <c r="I444" s="268"/>
      <c r="J444" s="266"/>
    </row>
    <row r="445" spans="1:10" s="264" customFormat="1">
      <c r="A445" s="304" t="s">
        <v>974</v>
      </c>
      <c r="B445" s="301" t="s">
        <v>6</v>
      </c>
      <c r="C445" s="301" t="s">
        <v>915</v>
      </c>
      <c r="D445" s="306" t="s">
        <v>6</v>
      </c>
      <c r="E445" s="309"/>
      <c r="F445" s="309"/>
      <c r="G445" s="309"/>
      <c r="H445" s="268"/>
      <c r="I445" s="268"/>
      <c r="J445" s="266"/>
    </row>
    <row r="446" spans="1:10" s="264" customFormat="1">
      <c r="A446" s="304" t="s">
        <v>975</v>
      </c>
      <c r="B446" s="300" t="s">
        <v>916</v>
      </c>
      <c r="C446" s="300" t="s">
        <v>917</v>
      </c>
      <c r="D446" s="305" t="s">
        <v>20</v>
      </c>
      <c r="E446" s="316">
        <v>34.79</v>
      </c>
      <c r="F446" s="316">
        <v>0</v>
      </c>
      <c r="G446" s="317">
        <f>E446*F446</f>
        <v>0</v>
      </c>
      <c r="H446" s="268"/>
      <c r="I446" s="268"/>
      <c r="J446" s="266"/>
    </row>
    <row r="447" spans="1:10" s="264" customFormat="1">
      <c r="A447" s="304" t="s">
        <v>976</v>
      </c>
      <c r="B447" s="301" t="s">
        <v>6</v>
      </c>
      <c r="C447" s="301" t="s">
        <v>918</v>
      </c>
      <c r="D447" s="306" t="s">
        <v>6</v>
      </c>
      <c r="E447" s="309"/>
      <c r="F447" s="309"/>
      <c r="G447" s="309"/>
      <c r="H447" s="268"/>
      <c r="I447" s="268"/>
      <c r="J447" s="266"/>
    </row>
    <row r="448" spans="1:10" s="264" customFormat="1">
      <c r="A448" s="304" t="s">
        <v>977</v>
      </c>
      <c r="B448" s="300" t="s">
        <v>919</v>
      </c>
      <c r="C448" s="300" t="s">
        <v>920</v>
      </c>
      <c r="D448" s="305" t="s">
        <v>22</v>
      </c>
      <c r="E448" s="316">
        <v>14</v>
      </c>
      <c r="F448" s="316">
        <v>0</v>
      </c>
      <c r="G448" s="317">
        <f>E448*F448</f>
        <v>0</v>
      </c>
      <c r="H448" s="268"/>
      <c r="I448" s="268"/>
      <c r="J448" s="266"/>
    </row>
    <row r="449" spans="1:10" s="264" customFormat="1">
      <c r="A449" s="304" t="s">
        <v>978</v>
      </c>
      <c r="B449" s="302" t="s">
        <v>6</v>
      </c>
      <c r="C449" s="307" t="s">
        <v>691</v>
      </c>
      <c r="D449" s="307" t="s">
        <v>6</v>
      </c>
      <c r="E449" s="312"/>
      <c r="F449" s="312"/>
      <c r="G449" s="312"/>
      <c r="H449" s="268"/>
      <c r="I449" s="268"/>
      <c r="J449" s="266"/>
    </row>
    <row r="450" spans="1:10" s="264" customFormat="1">
      <c r="A450" s="304" t="s">
        <v>979</v>
      </c>
      <c r="B450" s="303" t="s">
        <v>692</v>
      </c>
      <c r="C450" s="308" t="s">
        <v>693</v>
      </c>
      <c r="D450" s="308" t="s">
        <v>98</v>
      </c>
      <c r="E450" s="313">
        <v>8</v>
      </c>
      <c r="F450" s="316">
        <v>0</v>
      </c>
      <c r="G450" s="317">
        <f>E450*F450</f>
        <v>0</v>
      </c>
      <c r="H450" s="268"/>
      <c r="I450" s="268"/>
      <c r="J450" s="266"/>
    </row>
    <row r="451" spans="1:10" s="264" customFormat="1">
      <c r="A451" s="304" t="s">
        <v>980</v>
      </c>
      <c r="B451" s="302" t="s">
        <v>6</v>
      </c>
      <c r="C451" s="307" t="s">
        <v>696</v>
      </c>
      <c r="D451" s="307" t="s">
        <v>6</v>
      </c>
      <c r="E451" s="312"/>
      <c r="F451" s="312"/>
      <c r="G451" s="312"/>
      <c r="H451" s="268"/>
      <c r="I451" s="268"/>
      <c r="J451" s="266"/>
    </row>
    <row r="452" spans="1:10" s="264" customFormat="1">
      <c r="A452" s="304" t="s">
        <v>981</v>
      </c>
      <c r="B452" s="303" t="s">
        <v>697</v>
      </c>
      <c r="C452" s="308" t="s">
        <v>921</v>
      </c>
      <c r="D452" s="308" t="s">
        <v>98</v>
      </c>
      <c r="E452" s="313">
        <v>4</v>
      </c>
      <c r="F452" s="316">
        <v>0</v>
      </c>
      <c r="G452" s="317">
        <f>E452*F452</f>
        <v>0</v>
      </c>
      <c r="H452" s="268"/>
      <c r="I452" s="268"/>
      <c r="J452" s="266"/>
    </row>
    <row r="453" spans="1:10" s="264" customFormat="1">
      <c r="A453" s="304" t="s">
        <v>982</v>
      </c>
      <c r="B453" s="303" t="s">
        <v>697</v>
      </c>
      <c r="C453" s="308" t="s">
        <v>922</v>
      </c>
      <c r="D453" s="308" t="s">
        <v>98</v>
      </c>
      <c r="E453" s="313">
        <v>4</v>
      </c>
      <c r="F453" s="316">
        <v>0</v>
      </c>
      <c r="G453" s="317">
        <f>E453*F453</f>
        <v>0</v>
      </c>
      <c r="H453" s="268"/>
      <c r="I453" s="268"/>
      <c r="J453" s="266"/>
    </row>
    <row r="454" spans="1:10" s="264" customFormat="1">
      <c r="A454" s="304" t="s">
        <v>983</v>
      </c>
      <c r="B454" s="303" t="s">
        <v>697</v>
      </c>
      <c r="C454" s="308" t="s">
        <v>698</v>
      </c>
      <c r="D454" s="308" t="s">
        <v>98</v>
      </c>
      <c r="E454" s="313">
        <v>8</v>
      </c>
      <c r="F454" s="316">
        <v>0</v>
      </c>
      <c r="G454" s="317">
        <f>E454*F454</f>
        <v>0</v>
      </c>
      <c r="H454" s="268"/>
      <c r="I454" s="268"/>
      <c r="J454" s="266"/>
    </row>
    <row r="455" spans="1:10" s="264" customFormat="1">
      <c r="A455" s="304" t="s">
        <v>984</v>
      </c>
      <c r="B455" s="300" t="s">
        <v>761</v>
      </c>
      <c r="C455" s="300" t="s">
        <v>923</v>
      </c>
      <c r="D455" s="305" t="s">
        <v>98</v>
      </c>
      <c r="E455" s="316">
        <v>4</v>
      </c>
      <c r="F455" s="316">
        <v>0</v>
      </c>
      <c r="G455" s="317">
        <f>E455*F455</f>
        <v>0</v>
      </c>
      <c r="H455" s="268"/>
      <c r="I455" s="268"/>
      <c r="J455" s="266"/>
    </row>
    <row r="456" spans="1:10" s="89" customFormat="1">
      <c r="A456" s="304" t="s">
        <v>985</v>
      </c>
      <c r="B456" s="90"/>
      <c r="C456" s="126"/>
      <c r="D456" s="125"/>
      <c r="E456" s="316"/>
      <c r="F456" s="316"/>
      <c r="G456" s="316"/>
      <c r="H456" s="94"/>
      <c r="I456" s="94"/>
      <c r="J456" s="91"/>
    </row>
    <row r="457" spans="1:10" s="89" customFormat="1">
      <c r="A457" s="304" t="s">
        <v>986</v>
      </c>
      <c r="B457" s="98" t="s">
        <v>6</v>
      </c>
      <c r="C457" s="124" t="s">
        <v>695</v>
      </c>
      <c r="D457" s="124" t="s">
        <v>6</v>
      </c>
      <c r="E457" s="314"/>
      <c r="F457" s="314"/>
      <c r="G457" s="314"/>
      <c r="H457" s="94"/>
      <c r="I457" s="94"/>
      <c r="J457" s="91"/>
    </row>
    <row r="458" spans="1:10" s="89" customFormat="1">
      <c r="A458" s="304" t="s">
        <v>987</v>
      </c>
      <c r="B458" s="303" t="s">
        <v>927</v>
      </c>
      <c r="C458" s="308" t="s">
        <v>726</v>
      </c>
      <c r="D458" s="126" t="s">
        <v>100</v>
      </c>
      <c r="E458" s="313">
        <v>3.5</v>
      </c>
      <c r="F458" s="313">
        <f>SUM(G402:G455)*0.01</f>
        <v>0</v>
      </c>
      <c r="G458" s="317">
        <f>E458*F458</f>
        <v>0</v>
      </c>
      <c r="H458" s="94"/>
      <c r="I458" s="94"/>
      <c r="J458" s="91"/>
    </row>
    <row r="459" spans="1:10" s="89" customFormat="1">
      <c r="A459" s="304" t="s">
        <v>988</v>
      </c>
      <c r="B459" s="96" t="s">
        <v>6</v>
      </c>
      <c r="C459" s="122" t="s">
        <v>694</v>
      </c>
      <c r="D459" s="121" t="s">
        <v>6</v>
      </c>
      <c r="E459" s="315"/>
      <c r="F459" s="315"/>
      <c r="G459" s="315">
        <f>SUM(G390:G458)</f>
        <v>0</v>
      </c>
      <c r="H459" s="94"/>
      <c r="I459" s="94"/>
      <c r="J459" s="91"/>
    </row>
    <row r="460" spans="1:10" s="89" customFormat="1">
      <c r="A460" s="304" t="s">
        <v>989</v>
      </c>
      <c r="B460" s="90"/>
      <c r="C460" s="126"/>
      <c r="D460" s="125"/>
      <c r="E460" s="316"/>
      <c r="F460" s="316"/>
      <c r="G460" s="316"/>
      <c r="H460" s="94"/>
      <c r="I460" s="94"/>
      <c r="J460" s="91"/>
    </row>
    <row r="461" spans="1:10">
      <c r="A461" s="304" t="s">
        <v>990</v>
      </c>
      <c r="B461" s="6" t="s">
        <v>6</v>
      </c>
      <c r="C461" s="122" t="s">
        <v>193</v>
      </c>
      <c r="D461" s="121" t="s">
        <v>6</v>
      </c>
      <c r="E461" s="315"/>
      <c r="F461" s="315"/>
      <c r="G461" s="315"/>
      <c r="H461" s="7"/>
      <c r="I461" s="7"/>
    </row>
    <row r="462" spans="1:10" ht="27" customHeight="1">
      <c r="A462" s="304" t="s">
        <v>991</v>
      </c>
      <c r="B462" s="8" t="s">
        <v>6</v>
      </c>
      <c r="C462" s="124" t="s">
        <v>194</v>
      </c>
      <c r="D462" s="123" t="s">
        <v>6</v>
      </c>
      <c r="E462" s="309"/>
      <c r="F462" s="309"/>
      <c r="G462" s="309"/>
      <c r="H462" s="9"/>
      <c r="I462" s="9"/>
    </row>
    <row r="463" spans="1:10">
      <c r="A463" s="304" t="s">
        <v>992</v>
      </c>
      <c r="B463" s="300" t="s">
        <v>195</v>
      </c>
      <c r="C463" s="126" t="s">
        <v>196</v>
      </c>
      <c r="D463" s="125" t="s">
        <v>20</v>
      </c>
      <c r="E463" s="316">
        <v>10</v>
      </c>
      <c r="F463" s="316">
        <v>0</v>
      </c>
      <c r="G463" s="317">
        <f>E463*F463</f>
        <v>0</v>
      </c>
      <c r="H463" s="10">
        <v>1.21</v>
      </c>
      <c r="I463" s="10">
        <v>181.5</v>
      </c>
    </row>
    <row r="464" spans="1:10">
      <c r="A464" s="304" t="s">
        <v>993</v>
      </c>
      <c r="B464" s="300" t="s">
        <v>197</v>
      </c>
      <c r="C464" s="126" t="s">
        <v>198</v>
      </c>
      <c r="D464" s="125" t="s">
        <v>20</v>
      </c>
      <c r="E464" s="316">
        <v>30</v>
      </c>
      <c r="F464" s="316">
        <v>0</v>
      </c>
      <c r="G464" s="317">
        <f>E464*F464</f>
        <v>0</v>
      </c>
      <c r="H464" s="10">
        <v>1.58</v>
      </c>
      <c r="I464" s="10">
        <v>158</v>
      </c>
    </row>
    <row r="465" spans="1:10">
      <c r="A465" s="304" t="s">
        <v>994</v>
      </c>
      <c r="B465" s="3" t="s">
        <v>6</v>
      </c>
      <c r="C465" s="126" t="s">
        <v>6</v>
      </c>
      <c r="D465" s="125" t="s">
        <v>6</v>
      </c>
      <c r="E465" s="316"/>
      <c r="F465" s="316"/>
      <c r="G465" s="316"/>
      <c r="H465" s="10"/>
      <c r="I465" s="10"/>
    </row>
    <row r="466" spans="1:10">
      <c r="A466" s="304" t="s">
        <v>995</v>
      </c>
      <c r="B466" s="8" t="s">
        <v>6</v>
      </c>
      <c r="C466" s="124" t="s">
        <v>199</v>
      </c>
      <c r="D466" s="123" t="s">
        <v>6</v>
      </c>
      <c r="E466" s="309"/>
      <c r="F466" s="309"/>
      <c r="G466" s="309"/>
      <c r="H466" s="9"/>
      <c r="I466" s="9"/>
    </row>
    <row r="467" spans="1:10">
      <c r="A467" s="304" t="s">
        <v>996</v>
      </c>
      <c r="B467" s="300" t="s">
        <v>200</v>
      </c>
      <c r="C467" s="126" t="s">
        <v>201</v>
      </c>
      <c r="D467" s="125" t="s">
        <v>34</v>
      </c>
      <c r="E467" s="316">
        <v>0.85</v>
      </c>
      <c r="F467" s="316">
        <v>0</v>
      </c>
      <c r="G467" s="317">
        <f>E467*F467</f>
        <v>0</v>
      </c>
      <c r="H467" s="10">
        <v>0</v>
      </c>
      <c r="I467" s="10">
        <v>0</v>
      </c>
    </row>
    <row r="468" spans="1:10">
      <c r="A468" s="304" t="s">
        <v>997</v>
      </c>
      <c r="B468" s="6" t="s">
        <v>6</v>
      </c>
      <c r="C468" s="122" t="s">
        <v>202</v>
      </c>
      <c r="D468" s="121" t="s">
        <v>6</v>
      </c>
      <c r="E468" s="315"/>
      <c r="F468" s="315"/>
      <c r="G468" s="315">
        <f>SUM(G463:G467)</f>
        <v>0</v>
      </c>
      <c r="H468" s="7"/>
      <c r="I468" s="7">
        <v>1421.82</v>
      </c>
    </row>
    <row r="469" spans="1:10">
      <c r="A469" s="304" t="s">
        <v>998</v>
      </c>
      <c r="B469" s="3" t="s">
        <v>6</v>
      </c>
      <c r="C469" s="126" t="s">
        <v>6</v>
      </c>
      <c r="D469" s="125" t="s">
        <v>6</v>
      </c>
      <c r="E469" s="316"/>
      <c r="F469" s="316"/>
      <c r="G469" s="316"/>
      <c r="H469" s="10"/>
      <c r="I469" s="10"/>
    </row>
    <row r="470" spans="1:10" s="104" customFormat="1">
      <c r="A470" s="304" t="s">
        <v>999</v>
      </c>
      <c r="B470" s="112" t="s">
        <v>6</v>
      </c>
      <c r="C470" s="122" t="s">
        <v>203</v>
      </c>
      <c r="D470" s="121" t="s">
        <v>6</v>
      </c>
      <c r="E470" s="315"/>
      <c r="F470" s="315"/>
      <c r="G470" s="315"/>
      <c r="H470" s="107"/>
      <c r="I470" s="107"/>
      <c r="J470" s="106"/>
    </row>
    <row r="471" spans="1:10" s="104" customFormat="1">
      <c r="A471" s="304" t="s">
        <v>1000</v>
      </c>
      <c r="B471" s="113" t="s">
        <v>6</v>
      </c>
      <c r="C471" s="124" t="s">
        <v>700</v>
      </c>
      <c r="D471" s="123" t="s">
        <v>6</v>
      </c>
      <c r="E471" s="309"/>
      <c r="F471" s="309"/>
      <c r="G471" s="309"/>
      <c r="H471" s="107"/>
      <c r="I471" s="107"/>
      <c r="J471" s="106"/>
    </row>
    <row r="472" spans="1:10" s="104" customFormat="1">
      <c r="A472" s="304" t="s">
        <v>1001</v>
      </c>
      <c r="B472" s="114" t="s">
        <v>701</v>
      </c>
      <c r="C472" s="126" t="s">
        <v>702</v>
      </c>
      <c r="D472" s="125" t="s">
        <v>100</v>
      </c>
      <c r="E472" s="316">
        <v>1.2</v>
      </c>
      <c r="F472" s="316">
        <f>Rekapitulace!C13/100</f>
        <v>0</v>
      </c>
      <c r="G472" s="317">
        <f>E472*F472</f>
        <v>0</v>
      </c>
      <c r="H472" s="107"/>
      <c r="I472" s="107"/>
      <c r="J472" s="106"/>
    </row>
    <row r="473" spans="1:10" s="104" customFormat="1">
      <c r="A473" s="304" t="s">
        <v>1002</v>
      </c>
      <c r="B473" s="113" t="s">
        <v>6</v>
      </c>
      <c r="C473" s="124" t="s">
        <v>703</v>
      </c>
      <c r="D473" s="123" t="s">
        <v>6</v>
      </c>
      <c r="E473" s="309"/>
      <c r="F473" s="309"/>
      <c r="G473" s="309"/>
      <c r="H473" s="107"/>
      <c r="I473" s="107"/>
      <c r="J473" s="106"/>
    </row>
    <row r="474" spans="1:10" s="104" customFormat="1">
      <c r="A474" s="304" t="s">
        <v>1003</v>
      </c>
      <c r="B474" s="114" t="s">
        <v>704</v>
      </c>
      <c r="C474" s="126" t="s">
        <v>705</v>
      </c>
      <c r="D474" s="125" t="s">
        <v>100</v>
      </c>
      <c r="E474" s="316">
        <v>0.8</v>
      </c>
      <c r="F474" s="316">
        <f>Rekapitulace!C13/100</f>
        <v>0</v>
      </c>
      <c r="G474" s="317">
        <f>E474*F474</f>
        <v>0</v>
      </c>
      <c r="H474" s="107"/>
      <c r="I474" s="107"/>
      <c r="J474" s="106"/>
    </row>
    <row r="475" spans="1:10" s="104" customFormat="1">
      <c r="A475" s="304" t="s">
        <v>1004</v>
      </c>
      <c r="B475" s="113" t="s">
        <v>6</v>
      </c>
      <c r="C475" s="124" t="s">
        <v>706</v>
      </c>
      <c r="D475" s="123" t="s">
        <v>6</v>
      </c>
      <c r="E475" s="309"/>
      <c r="F475" s="309"/>
      <c r="G475" s="309"/>
      <c r="H475" s="107"/>
      <c r="I475" s="107"/>
      <c r="J475" s="106"/>
    </row>
    <row r="476" spans="1:10" s="104" customFormat="1">
      <c r="A476" s="304" t="s">
        <v>1005</v>
      </c>
      <c r="B476" s="114" t="s">
        <v>707</v>
      </c>
      <c r="C476" s="126" t="s">
        <v>708</v>
      </c>
      <c r="D476" s="125" t="s">
        <v>100</v>
      </c>
      <c r="E476" s="316">
        <v>0.4</v>
      </c>
      <c r="F476" s="316">
        <f>Rekapitulace!C13/100</f>
        <v>0</v>
      </c>
      <c r="G476" s="317">
        <f>E476*F476</f>
        <v>0</v>
      </c>
      <c r="H476" s="107"/>
      <c r="I476" s="107"/>
      <c r="J476" s="106"/>
    </row>
    <row r="477" spans="1:10" s="104" customFormat="1">
      <c r="A477" s="304" t="s">
        <v>1006</v>
      </c>
      <c r="B477" s="113" t="s">
        <v>6</v>
      </c>
      <c r="C477" s="124" t="s">
        <v>709</v>
      </c>
      <c r="D477" s="123" t="s">
        <v>6</v>
      </c>
      <c r="E477" s="309"/>
      <c r="F477" s="309"/>
      <c r="G477" s="309"/>
      <c r="H477" s="107"/>
      <c r="I477" s="107"/>
      <c r="J477" s="106"/>
    </row>
    <row r="478" spans="1:10" s="104" customFormat="1">
      <c r="A478" s="304" t="s">
        <v>1007</v>
      </c>
      <c r="B478" s="114" t="s">
        <v>710</v>
      </c>
      <c r="C478" s="126" t="s">
        <v>711</v>
      </c>
      <c r="D478" s="125" t="s">
        <v>100</v>
      </c>
      <c r="E478" s="316">
        <v>1</v>
      </c>
      <c r="F478" s="316">
        <f>Rekapitulace!C13/100</f>
        <v>0</v>
      </c>
      <c r="G478" s="317">
        <f>E478*F478</f>
        <v>0</v>
      </c>
      <c r="H478" s="107"/>
      <c r="I478" s="107"/>
      <c r="J478" s="106"/>
    </row>
    <row r="479" spans="1:10" s="104" customFormat="1">
      <c r="A479" s="304" t="s">
        <v>1008</v>
      </c>
      <c r="B479" s="113" t="s">
        <v>6</v>
      </c>
      <c r="C479" s="124" t="s">
        <v>712</v>
      </c>
      <c r="D479" s="123" t="s">
        <v>6</v>
      </c>
      <c r="E479" s="309"/>
      <c r="F479" s="309"/>
      <c r="G479" s="309"/>
      <c r="H479" s="107"/>
      <c r="I479" s="107"/>
      <c r="J479" s="106"/>
    </row>
    <row r="480" spans="1:10" s="104" customFormat="1">
      <c r="A480" s="304" t="s">
        <v>1009</v>
      </c>
      <c r="B480" s="114" t="s">
        <v>713</v>
      </c>
      <c r="C480" s="126" t="s">
        <v>714</v>
      </c>
      <c r="D480" s="125" t="s">
        <v>100</v>
      </c>
      <c r="E480" s="316">
        <v>1</v>
      </c>
      <c r="F480" s="316">
        <f>Rekapitulace!C13/100</f>
        <v>0</v>
      </c>
      <c r="G480" s="317">
        <f>E480*F480</f>
        <v>0</v>
      </c>
      <c r="H480" s="107"/>
      <c r="I480" s="107"/>
      <c r="J480" s="106"/>
    </row>
    <row r="481" spans="1:10" s="104" customFormat="1">
      <c r="A481" s="304" t="s">
        <v>1010</v>
      </c>
      <c r="B481" s="110" t="s">
        <v>6</v>
      </c>
      <c r="C481" s="122" t="s">
        <v>205</v>
      </c>
      <c r="D481" s="121" t="s">
        <v>6</v>
      </c>
      <c r="E481" s="315"/>
      <c r="F481" s="315"/>
      <c r="G481" s="315">
        <f>SUM(G471:G480)</f>
        <v>0</v>
      </c>
      <c r="H481" s="107"/>
      <c r="I481" s="107"/>
      <c r="J481" s="106"/>
    </row>
    <row r="482" spans="1:10" s="104" customFormat="1">
      <c r="A482" s="304" t="s">
        <v>1011</v>
      </c>
      <c r="B482" s="105"/>
      <c r="C482" s="126"/>
      <c r="D482" s="125"/>
      <c r="E482" s="316"/>
      <c r="F482" s="316"/>
      <c r="G482" s="316"/>
      <c r="H482" s="107"/>
      <c r="I482" s="107"/>
      <c r="J482" s="106"/>
    </row>
    <row r="483" spans="1:10">
      <c r="A483" s="304" t="s">
        <v>1012</v>
      </c>
      <c r="B483" s="6" t="s">
        <v>6</v>
      </c>
      <c r="C483" s="122" t="s">
        <v>206</v>
      </c>
      <c r="D483" s="121" t="s">
        <v>6</v>
      </c>
      <c r="E483" s="315"/>
      <c r="F483" s="315"/>
      <c r="G483" s="315"/>
      <c r="H483" s="7"/>
      <c r="I483" s="7"/>
    </row>
    <row r="484" spans="1:10">
      <c r="A484" s="304" t="s">
        <v>1013</v>
      </c>
      <c r="B484" s="8" t="s">
        <v>6</v>
      </c>
      <c r="C484" s="124" t="s">
        <v>207</v>
      </c>
      <c r="D484" s="123" t="s">
        <v>6</v>
      </c>
      <c r="E484" s="309"/>
      <c r="F484" s="309"/>
      <c r="G484" s="309"/>
      <c r="H484" s="9"/>
      <c r="I484" s="9"/>
    </row>
    <row r="485" spans="1:10" ht="23.25">
      <c r="A485" s="304" t="s">
        <v>1014</v>
      </c>
      <c r="B485" s="3" t="s">
        <v>208</v>
      </c>
      <c r="C485" s="126" t="s">
        <v>627</v>
      </c>
      <c r="D485" s="125" t="s">
        <v>204</v>
      </c>
      <c r="E485" s="316">
        <v>1</v>
      </c>
      <c r="F485" s="316">
        <v>0</v>
      </c>
      <c r="G485" s="316">
        <f>E485*F485</f>
        <v>0</v>
      </c>
      <c r="H485" s="10">
        <v>0</v>
      </c>
      <c r="I485" s="10">
        <v>0</v>
      </c>
    </row>
    <row r="486" spans="1:10" s="108" customFormat="1">
      <c r="A486" s="304" t="s">
        <v>1015</v>
      </c>
      <c r="B486" s="129" t="s">
        <v>6</v>
      </c>
      <c r="C486" s="124" t="s">
        <v>209</v>
      </c>
      <c r="D486" s="123" t="s">
        <v>6</v>
      </c>
      <c r="E486" s="309"/>
      <c r="F486" s="309"/>
      <c r="G486" s="309"/>
      <c r="H486" s="111"/>
      <c r="I486" s="111"/>
      <c r="J486" s="109"/>
    </row>
    <row r="487" spans="1:10" s="108" customFormat="1">
      <c r="A487" s="304" t="s">
        <v>1016</v>
      </c>
      <c r="B487" s="130" t="s">
        <v>210</v>
      </c>
      <c r="C487" s="126" t="s">
        <v>715</v>
      </c>
      <c r="D487" s="125" t="s">
        <v>100</v>
      </c>
      <c r="E487" s="316">
        <v>1</v>
      </c>
      <c r="F487" s="316">
        <f>Rekapitulace!C13/100</f>
        <v>0</v>
      </c>
      <c r="G487" s="316">
        <f>E487*F487</f>
        <v>0</v>
      </c>
      <c r="H487" s="111"/>
      <c r="I487" s="111"/>
      <c r="J487" s="109"/>
    </row>
    <row r="488" spans="1:10">
      <c r="A488" s="304" t="s">
        <v>1017</v>
      </c>
      <c r="B488" s="6" t="s">
        <v>6</v>
      </c>
      <c r="C488" s="52" t="s">
        <v>211</v>
      </c>
      <c r="D488" s="6" t="s">
        <v>6</v>
      </c>
      <c r="E488" s="315"/>
      <c r="F488" s="315"/>
      <c r="G488" s="315">
        <f>SUM(G485:G487)</f>
        <v>0</v>
      </c>
      <c r="H488" s="7"/>
      <c r="I488" s="7"/>
    </row>
    <row r="489" spans="1:10">
      <c r="A489" s="3" t="s">
        <v>6</v>
      </c>
      <c r="B489" s="3" t="s">
        <v>6</v>
      </c>
      <c r="C489" s="15" t="s">
        <v>6</v>
      </c>
      <c r="D489" s="3" t="s">
        <v>6</v>
      </c>
      <c r="E489" s="10"/>
      <c r="F489" s="10"/>
      <c r="G489" s="10"/>
      <c r="H489" s="10"/>
      <c r="I489" s="10"/>
    </row>
  </sheetData>
  <pageMargins left="0.53125" right="0.35416666666666669" top="0.78740157480314965" bottom="0.78740157480314965" header="0.31496062992125984" footer="0.31496062992125984"/>
  <pageSetup paperSize="9" orientation="portrait" r:id="rId1"/>
  <headerFooter>
    <oddHeader>&amp;F</oddHeader>
    <oddFooter>Stránka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Rekapitulace</vt:lpstr>
      <vt:lpstr>Výkaz výměr</vt:lpstr>
      <vt:lpstr>'Výkaz výměr'!Názvy_tisku</vt:lpstr>
      <vt:lpstr>Rekapitulace!Oblast_tisku</vt:lpstr>
      <vt:lpstr>'Výkaz výměr'!Oblast_tisku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Sevcikovi</dc:creator>
  <cp:lastModifiedBy>Škarpichová Kateřina</cp:lastModifiedBy>
  <cp:lastPrinted>2024-07-29T16:01:40Z</cp:lastPrinted>
  <dcterms:created xsi:type="dcterms:W3CDTF">2020-05-31T18:15:52Z</dcterms:created>
  <dcterms:modified xsi:type="dcterms:W3CDTF">2026-01-20T07:16:29Z</dcterms:modified>
</cp:coreProperties>
</file>